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80" windowHeight="8520"/>
  </bookViews>
  <sheets>
    <sheet name="I четверть" sheetId="6" r:id="rId1"/>
    <sheet name="II четверть" sheetId="7" r:id="rId2"/>
    <sheet name="III  четверть" sheetId="8" r:id="rId3"/>
    <sheet name="IV четверть" sheetId="9" r:id="rId4"/>
    <sheet name="годовые" sheetId="10" r:id="rId5"/>
  </sheets>
  <definedNames>
    <definedName name="_xlnm.Print_Titles" localSheetId="0">'I четверть'!$1:$1</definedName>
    <definedName name="_xlnm.Print_Titles" localSheetId="1">'II четверть'!$1:$1</definedName>
    <definedName name="_xlnm.Print_Titles" localSheetId="4">годовые!$1:$1</definedName>
    <definedName name="_xlnm.Print_Area" localSheetId="0">'I четверть'!$A$1:$L$65</definedName>
    <definedName name="_xlnm.Print_Area" localSheetId="1">'II четверть'!$A$1:$M$64</definedName>
  </definedNames>
  <calcPr calcId="144525"/>
</workbook>
</file>

<file path=xl/calcChain.xml><?xml version="1.0" encoding="utf-8"?>
<calcChain xmlns="http://schemas.openxmlformats.org/spreadsheetml/2006/main">
  <c r="C13" i="10"/>
  <c r="D13"/>
  <c r="E13"/>
  <c r="F13"/>
  <c r="G13" s="1"/>
  <c r="C4"/>
  <c r="D4"/>
  <c r="E4"/>
  <c r="F4"/>
  <c r="G4" s="1"/>
  <c r="F4" i="6"/>
  <c r="J4" s="1"/>
  <c r="F13"/>
  <c r="J13" s="1"/>
  <c r="K4" i="10" l="1"/>
  <c r="L4"/>
  <c r="K13"/>
  <c r="L13"/>
  <c r="C13" i="7"/>
  <c r="G13" s="1"/>
  <c r="C4"/>
  <c r="G4" s="1"/>
  <c r="K4" i="6"/>
  <c r="K13"/>
  <c r="E3" i="10"/>
  <c r="E5"/>
  <c r="E7"/>
  <c r="E8"/>
  <c r="E9"/>
  <c r="E11"/>
  <c r="E12"/>
  <c r="E14"/>
  <c r="E16"/>
  <c r="E17"/>
  <c r="E18"/>
  <c r="E20"/>
  <c r="E21"/>
  <c r="E22"/>
  <c r="E25"/>
  <c r="E26"/>
  <c r="E2"/>
  <c r="D3"/>
  <c r="D5"/>
  <c r="D7"/>
  <c r="D8"/>
  <c r="D9"/>
  <c r="D11"/>
  <c r="D12"/>
  <c r="D14"/>
  <c r="D16"/>
  <c r="D17"/>
  <c r="D18"/>
  <c r="D20"/>
  <c r="D21"/>
  <c r="D22"/>
  <c r="D25"/>
  <c r="D26"/>
  <c r="D2"/>
  <c r="H6"/>
  <c r="I6"/>
  <c r="J6"/>
  <c r="H27"/>
  <c r="I27"/>
  <c r="J27"/>
  <c r="H23"/>
  <c r="I23"/>
  <c r="J23"/>
  <c r="H19"/>
  <c r="I19"/>
  <c r="J19"/>
  <c r="H15"/>
  <c r="I15"/>
  <c r="J15"/>
  <c r="H10"/>
  <c r="I10"/>
  <c r="J10"/>
  <c r="F2"/>
  <c r="F3"/>
  <c r="F5"/>
  <c r="F7"/>
  <c r="F8"/>
  <c r="F9"/>
  <c r="F11"/>
  <c r="F12"/>
  <c r="F14"/>
  <c r="F16"/>
  <c r="F17"/>
  <c r="F18"/>
  <c r="F20"/>
  <c r="F21"/>
  <c r="F22"/>
  <c r="F25"/>
  <c r="F26"/>
  <c r="C2"/>
  <c r="C3"/>
  <c r="C5"/>
  <c r="C7"/>
  <c r="C8"/>
  <c r="C9"/>
  <c r="C11"/>
  <c r="C12"/>
  <c r="C14"/>
  <c r="C16"/>
  <c r="C17"/>
  <c r="C18"/>
  <c r="C20"/>
  <c r="C21"/>
  <c r="C22"/>
  <c r="C25"/>
  <c r="C26"/>
  <c r="D27" i="9"/>
  <c r="E27"/>
  <c r="F27"/>
  <c r="H27"/>
  <c r="I27"/>
  <c r="J27"/>
  <c r="D23"/>
  <c r="E23"/>
  <c r="F23"/>
  <c r="H23"/>
  <c r="I23"/>
  <c r="J23"/>
  <c r="D19"/>
  <c r="E19"/>
  <c r="F19"/>
  <c r="H19"/>
  <c r="I19"/>
  <c r="J19"/>
  <c r="D15"/>
  <c r="E15"/>
  <c r="F15"/>
  <c r="H15"/>
  <c r="I15"/>
  <c r="J15"/>
  <c r="D10"/>
  <c r="E10"/>
  <c r="F10"/>
  <c r="H10"/>
  <c r="I10"/>
  <c r="J10"/>
  <c r="D6"/>
  <c r="E6"/>
  <c r="F6"/>
  <c r="H6"/>
  <c r="I6"/>
  <c r="J6"/>
  <c r="D27" i="8"/>
  <c r="E27"/>
  <c r="F27"/>
  <c r="H27"/>
  <c r="I27"/>
  <c r="J27"/>
  <c r="D23"/>
  <c r="E23"/>
  <c r="F23"/>
  <c r="H23"/>
  <c r="I23"/>
  <c r="J23"/>
  <c r="D19"/>
  <c r="E19"/>
  <c r="F19"/>
  <c r="H19"/>
  <c r="I19"/>
  <c r="J19"/>
  <c r="D15"/>
  <c r="E15"/>
  <c r="F15"/>
  <c r="H15"/>
  <c r="I15"/>
  <c r="J15"/>
  <c r="D10"/>
  <c r="E10"/>
  <c r="F10"/>
  <c r="H10"/>
  <c r="I10"/>
  <c r="J10"/>
  <c r="D6"/>
  <c r="E6"/>
  <c r="F6"/>
  <c r="F24" s="1"/>
  <c r="F28" s="1"/>
  <c r="H6"/>
  <c r="I6"/>
  <c r="J6"/>
  <c r="F27" i="7"/>
  <c r="F23"/>
  <c r="F19"/>
  <c r="F15"/>
  <c r="F10"/>
  <c r="F6"/>
  <c r="K13" l="1"/>
  <c r="C13" i="8"/>
  <c r="G13" s="1"/>
  <c r="L13" i="7"/>
  <c r="C4" i="8"/>
  <c r="G4" s="1"/>
  <c r="K4" i="7"/>
  <c r="L4"/>
  <c r="G26" i="10"/>
  <c r="L26" s="1"/>
  <c r="G22"/>
  <c r="L22" s="1"/>
  <c r="G17"/>
  <c r="L17" s="1"/>
  <c r="G9"/>
  <c r="L9" s="1"/>
  <c r="G3"/>
  <c r="L3" s="1"/>
  <c r="G14"/>
  <c r="G25"/>
  <c r="L25" s="1"/>
  <c r="G21"/>
  <c r="L21" s="1"/>
  <c r="G18"/>
  <c r="L18" s="1"/>
  <c r="G12"/>
  <c r="L12" s="1"/>
  <c r="G8"/>
  <c r="L8" s="1"/>
  <c r="G5"/>
  <c r="L5" s="1"/>
  <c r="F27"/>
  <c r="J24" i="9"/>
  <c r="J28" s="1"/>
  <c r="F24"/>
  <c r="F28" s="1"/>
  <c r="D24"/>
  <c r="D28" s="1"/>
  <c r="F19" i="10"/>
  <c r="F6"/>
  <c r="F23"/>
  <c r="F15"/>
  <c r="F10"/>
  <c r="C19"/>
  <c r="C6"/>
  <c r="C23"/>
  <c r="C15"/>
  <c r="C10"/>
  <c r="J24" i="8"/>
  <c r="J28" s="1"/>
  <c r="E24"/>
  <c r="G20" i="10"/>
  <c r="K20" s="1"/>
  <c r="J24"/>
  <c r="J28" s="1"/>
  <c r="C27"/>
  <c r="G2"/>
  <c r="K2" s="1"/>
  <c r="G16"/>
  <c r="L16" s="1"/>
  <c r="G7"/>
  <c r="L7" s="1"/>
  <c r="H24"/>
  <c r="H28" s="1"/>
  <c r="I24"/>
  <c r="I28" s="1"/>
  <c r="G23"/>
  <c r="L23" s="1"/>
  <c r="K22"/>
  <c r="K16"/>
  <c r="L20"/>
  <c r="K21"/>
  <c r="K9"/>
  <c r="L2"/>
  <c r="E24" i="9"/>
  <c r="E28" s="1"/>
  <c r="H24"/>
  <c r="H28" s="1"/>
  <c r="I24"/>
  <c r="I28" s="1"/>
  <c r="K14" i="10"/>
  <c r="L14"/>
  <c r="D24" i="8"/>
  <c r="D28" s="1"/>
  <c r="K12" i="10"/>
  <c r="E28" i="8"/>
  <c r="G11" i="10"/>
  <c r="I24" i="8"/>
  <c r="H24"/>
  <c r="F24" i="7"/>
  <c r="F28" s="1"/>
  <c r="K8" i="10" l="1"/>
  <c r="G10"/>
  <c r="K4" i="8"/>
  <c r="C4" i="9"/>
  <c r="G4" s="1"/>
  <c r="L4" i="8"/>
  <c r="L13"/>
  <c r="C13" i="9"/>
  <c r="G13" s="1"/>
  <c r="K13" i="8"/>
  <c r="K7" i="10"/>
  <c r="K17"/>
  <c r="K25"/>
  <c r="G6"/>
  <c r="L6" s="1"/>
  <c r="K3"/>
  <c r="K26"/>
  <c r="G27"/>
  <c r="L27" s="1"/>
  <c r="K5"/>
  <c r="K18"/>
  <c r="G19"/>
  <c r="K19" s="1"/>
  <c r="C24"/>
  <c r="C28" s="1"/>
  <c r="F24"/>
  <c r="F28" s="1"/>
  <c r="K23"/>
  <c r="L10"/>
  <c r="K10"/>
  <c r="L19"/>
  <c r="K11"/>
  <c r="L11"/>
  <c r="G15"/>
  <c r="H28" i="8"/>
  <c r="I28"/>
  <c r="J27" i="7"/>
  <c r="I27"/>
  <c r="H27"/>
  <c r="E27"/>
  <c r="D27"/>
  <c r="J23"/>
  <c r="I23"/>
  <c r="H23"/>
  <c r="E23"/>
  <c r="D23"/>
  <c r="J19"/>
  <c r="I19"/>
  <c r="H19"/>
  <c r="E19"/>
  <c r="D19"/>
  <c r="J15"/>
  <c r="I15"/>
  <c r="H15"/>
  <c r="E15"/>
  <c r="D15"/>
  <c r="J10"/>
  <c r="I10"/>
  <c r="H10"/>
  <c r="E10"/>
  <c r="D10"/>
  <c r="J6"/>
  <c r="I6"/>
  <c r="H6"/>
  <c r="E6"/>
  <c r="D6"/>
  <c r="L4" i="9" l="1"/>
  <c r="K4"/>
  <c r="K13"/>
  <c r="L13"/>
  <c r="K6" i="10"/>
  <c r="J24" i="7"/>
  <c r="J28" s="1"/>
  <c r="D24"/>
  <c r="D28" s="1"/>
  <c r="K27" i="10"/>
  <c r="L15"/>
  <c r="G24"/>
  <c r="K15"/>
  <c r="H24" i="7"/>
  <c r="H28" s="1"/>
  <c r="I24"/>
  <c r="I28" s="1"/>
  <c r="E24"/>
  <c r="E28" s="1"/>
  <c r="D10" i="6"/>
  <c r="D10" i="10" s="1"/>
  <c r="E10" i="6"/>
  <c r="E10" i="10" s="1"/>
  <c r="G10" i="6"/>
  <c r="H10"/>
  <c r="I10"/>
  <c r="C10"/>
  <c r="D27"/>
  <c r="D27" i="10" s="1"/>
  <c r="E27" i="6"/>
  <c r="E27" i="10" s="1"/>
  <c r="G27" i="6"/>
  <c r="H27"/>
  <c r="I27"/>
  <c r="C27"/>
  <c r="D23"/>
  <c r="D23" i="10" s="1"/>
  <c r="E23" i="6"/>
  <c r="E23" i="10" s="1"/>
  <c r="G23" i="6"/>
  <c r="H23"/>
  <c r="I23"/>
  <c r="C23"/>
  <c r="D19"/>
  <c r="D19" i="10" s="1"/>
  <c r="E19" i="6"/>
  <c r="E19" i="10" s="1"/>
  <c r="G19" i="6"/>
  <c r="H19"/>
  <c r="I19"/>
  <c r="C19"/>
  <c r="D15"/>
  <c r="D15" i="10" s="1"/>
  <c r="E15" i="6"/>
  <c r="E15" i="10" s="1"/>
  <c r="G15" i="6"/>
  <c r="H15"/>
  <c r="I15"/>
  <c r="C15"/>
  <c r="D6"/>
  <c r="E6"/>
  <c r="G6"/>
  <c r="H6"/>
  <c r="I6"/>
  <c r="C6"/>
  <c r="F2"/>
  <c r="F3"/>
  <c r="C3" i="7" s="1"/>
  <c r="G3" s="1"/>
  <c r="C3" i="8" s="1"/>
  <c r="F5" i="6"/>
  <c r="C5" i="7" s="1"/>
  <c r="F7" i="6"/>
  <c r="F8"/>
  <c r="F9"/>
  <c r="F11"/>
  <c r="F12"/>
  <c r="C12" i="7" s="1"/>
  <c r="G12" s="1"/>
  <c r="C12" i="8" s="1"/>
  <c r="F14" i="6"/>
  <c r="C14" i="7" s="1"/>
  <c r="F16" i="6"/>
  <c r="F17"/>
  <c r="F18"/>
  <c r="F20"/>
  <c r="F21"/>
  <c r="F22"/>
  <c r="F25"/>
  <c r="C25" i="7" s="1"/>
  <c r="G25" s="1"/>
  <c r="C25" i="8" s="1"/>
  <c r="F26" i="6"/>
  <c r="C26" i="7" s="1"/>
  <c r="G26" s="1"/>
  <c r="K26" s="1"/>
  <c r="H24" i="6" l="1"/>
  <c r="H28" s="1"/>
  <c r="G24"/>
  <c r="G28" s="1"/>
  <c r="G25" i="8"/>
  <c r="K21" i="6"/>
  <c r="C21" i="7"/>
  <c r="G21" s="1"/>
  <c r="K18" i="6"/>
  <c r="C18" i="7"/>
  <c r="G18" s="1"/>
  <c r="K16" i="6"/>
  <c r="C16" i="7"/>
  <c r="K12" i="6"/>
  <c r="K8"/>
  <c r="C8" i="7"/>
  <c r="G8" s="1"/>
  <c r="K2" i="6"/>
  <c r="C2" i="7"/>
  <c r="G2" s="1"/>
  <c r="D24" i="6"/>
  <c r="D6" i="10"/>
  <c r="C27" i="7"/>
  <c r="G27"/>
  <c r="L26"/>
  <c r="C26" i="8"/>
  <c r="G26" s="1"/>
  <c r="K22" i="6"/>
  <c r="C22" i="7"/>
  <c r="G22" s="1"/>
  <c r="K20" i="6"/>
  <c r="C20" i="7"/>
  <c r="K17" i="6"/>
  <c r="C17" i="7"/>
  <c r="G17" s="1"/>
  <c r="K14" i="6"/>
  <c r="G14" i="7"/>
  <c r="C14" i="8" s="1"/>
  <c r="G14" s="1"/>
  <c r="K11" i="6"/>
  <c r="C11" i="7"/>
  <c r="K9" i="6"/>
  <c r="C9" i="7"/>
  <c r="G9" s="1"/>
  <c r="K3" i="6"/>
  <c r="E24"/>
  <c r="E6" i="10"/>
  <c r="K24"/>
  <c r="L24"/>
  <c r="G28"/>
  <c r="K5" i="6"/>
  <c r="L25" i="7"/>
  <c r="K25"/>
  <c r="K7" i="6"/>
  <c r="C7" i="7"/>
  <c r="G7" s="1"/>
  <c r="I24" i="6"/>
  <c r="I28" s="1"/>
  <c r="F10"/>
  <c r="K10" s="1"/>
  <c r="C24"/>
  <c r="C28" s="1"/>
  <c r="F27"/>
  <c r="F19"/>
  <c r="K19" s="1"/>
  <c r="F15"/>
  <c r="K15" s="1"/>
  <c r="F23"/>
  <c r="K23" s="1"/>
  <c r="F6"/>
  <c r="J6" s="1"/>
  <c r="J22"/>
  <c r="J21"/>
  <c r="J20"/>
  <c r="J18"/>
  <c r="J17"/>
  <c r="J16"/>
  <c r="J14"/>
  <c r="J12"/>
  <c r="J11"/>
  <c r="J9"/>
  <c r="J8"/>
  <c r="J7"/>
  <c r="J5"/>
  <c r="J3"/>
  <c r="J2"/>
  <c r="G10" i="7" l="1"/>
  <c r="C7" i="8"/>
  <c r="G3"/>
  <c r="K3" i="7"/>
  <c r="L3"/>
  <c r="L9"/>
  <c r="C9" i="8"/>
  <c r="G9" s="1"/>
  <c r="K9" i="7"/>
  <c r="C15"/>
  <c r="G11"/>
  <c r="K14"/>
  <c r="L14"/>
  <c r="C17" i="8"/>
  <c r="G17" s="1"/>
  <c r="L17" i="7"/>
  <c r="K17"/>
  <c r="C23"/>
  <c r="G20"/>
  <c r="K22"/>
  <c r="C22" i="8"/>
  <c r="G22" s="1"/>
  <c r="L22" i="7"/>
  <c r="C26" i="9"/>
  <c r="G26" s="1"/>
  <c r="L26" i="8"/>
  <c r="K26"/>
  <c r="C2"/>
  <c r="L2" i="7"/>
  <c r="K2"/>
  <c r="K8"/>
  <c r="C8" i="8"/>
  <c r="G8" s="1"/>
  <c r="L8" i="7"/>
  <c r="G12" i="8"/>
  <c r="L12" i="7"/>
  <c r="K12"/>
  <c r="G16"/>
  <c r="C19"/>
  <c r="K18"/>
  <c r="C18" i="8"/>
  <c r="G18" s="1"/>
  <c r="L18" i="7"/>
  <c r="C21" i="8"/>
  <c r="G21" s="1"/>
  <c r="L21" i="7"/>
  <c r="K21"/>
  <c r="C25" i="9"/>
  <c r="L25" i="8"/>
  <c r="K25"/>
  <c r="G27"/>
  <c r="E28" i="6"/>
  <c r="E24" i="10"/>
  <c r="D28" i="6"/>
  <c r="D24" i="10"/>
  <c r="C27" i="8"/>
  <c r="K28" i="10"/>
  <c r="L28"/>
  <c r="G5" i="7"/>
  <c r="C5" i="8" s="1"/>
  <c r="G5" s="1"/>
  <c r="C6" i="7"/>
  <c r="C10"/>
  <c r="J10" i="6"/>
  <c r="J15"/>
  <c r="J23"/>
  <c r="J19"/>
  <c r="K6"/>
  <c r="F24"/>
  <c r="F28" s="1"/>
  <c r="D28" i="10" l="1"/>
  <c r="E28"/>
  <c r="C27" i="9"/>
  <c r="G25"/>
  <c r="C16" i="8"/>
  <c r="G19" i="7"/>
  <c r="K16"/>
  <c r="L16"/>
  <c r="C8" i="9"/>
  <c r="G8" s="1"/>
  <c r="L8" i="8"/>
  <c r="K8"/>
  <c r="C6"/>
  <c r="G2"/>
  <c r="C9" i="9"/>
  <c r="G9" s="1"/>
  <c r="K9" i="8"/>
  <c r="L9"/>
  <c r="C3" i="9"/>
  <c r="G3" s="1"/>
  <c r="L3" i="8"/>
  <c r="K3"/>
  <c r="G6"/>
  <c r="C5" i="9"/>
  <c r="G5" s="1"/>
  <c r="K5" i="8"/>
  <c r="L5"/>
  <c r="L27"/>
  <c r="K27"/>
  <c r="L21"/>
  <c r="C21" i="9"/>
  <c r="G21" s="1"/>
  <c r="K21" i="8"/>
  <c r="C18" i="9"/>
  <c r="G18" s="1"/>
  <c r="L18" i="8"/>
  <c r="K18"/>
  <c r="L12"/>
  <c r="C12" i="9"/>
  <c r="G12" s="1"/>
  <c r="K12" i="8"/>
  <c r="L26" i="9"/>
  <c r="K26"/>
  <c r="C22"/>
  <c r="G22" s="1"/>
  <c r="K22" i="8"/>
  <c r="L22"/>
  <c r="K20" i="7"/>
  <c r="C20" i="8"/>
  <c r="L20" i="7"/>
  <c r="G23"/>
  <c r="C17" i="9"/>
  <c r="G17" s="1"/>
  <c r="K17" i="8"/>
  <c r="L17"/>
  <c r="C14" i="9"/>
  <c r="G14" s="1"/>
  <c r="K14" i="8"/>
  <c r="L14"/>
  <c r="K11" i="7"/>
  <c r="C11" i="8"/>
  <c r="G15" i="7"/>
  <c r="L11"/>
  <c r="C10" i="8"/>
  <c r="G7"/>
  <c r="C24" i="7"/>
  <c r="C28" s="1"/>
  <c r="G6"/>
  <c r="L5"/>
  <c r="K5"/>
  <c r="L7"/>
  <c r="K7"/>
  <c r="K24" i="6"/>
  <c r="J24"/>
  <c r="C7" i="9" l="1"/>
  <c r="K7" i="8"/>
  <c r="G10"/>
  <c r="L7"/>
  <c r="G11"/>
  <c r="C15"/>
  <c r="K14" i="9"/>
  <c r="L14"/>
  <c r="K23" i="7"/>
  <c r="L23"/>
  <c r="C23" i="8"/>
  <c r="G20"/>
  <c r="L12" i="9"/>
  <c r="K12"/>
  <c r="L18"/>
  <c r="K18"/>
  <c r="L21"/>
  <c r="K21"/>
  <c r="K6" i="8"/>
  <c r="L6"/>
  <c r="L9" i="9"/>
  <c r="K9"/>
  <c r="C19" i="8"/>
  <c r="G16"/>
  <c r="G27" i="9"/>
  <c r="K15" i="7"/>
  <c r="L15"/>
  <c r="L17" i="9"/>
  <c r="K17"/>
  <c r="K5"/>
  <c r="L5"/>
  <c r="L3"/>
  <c r="K3"/>
  <c r="C2"/>
  <c r="K2" i="8"/>
  <c r="L2"/>
  <c r="K8" i="9"/>
  <c r="L8"/>
  <c r="K19" i="7"/>
  <c r="L19"/>
  <c r="L25" i="9"/>
  <c r="K25"/>
  <c r="K22"/>
  <c r="L22"/>
  <c r="G24" i="7"/>
  <c r="G28" s="1"/>
  <c r="K6"/>
  <c r="L6"/>
  <c r="K10"/>
  <c r="L10"/>
  <c r="C24" i="8" l="1"/>
  <c r="C28" s="1"/>
  <c r="G2" i="9"/>
  <c r="C6"/>
  <c r="G6" s="1"/>
  <c r="L27"/>
  <c r="K27"/>
  <c r="C20"/>
  <c r="G23" i="8"/>
  <c r="K20"/>
  <c r="L20"/>
  <c r="C16" i="9"/>
  <c r="G19" i="8"/>
  <c r="L16"/>
  <c r="K16"/>
  <c r="C11" i="9"/>
  <c r="K11" i="8"/>
  <c r="G15"/>
  <c r="L11"/>
  <c r="K10"/>
  <c r="L10"/>
  <c r="G7" i="9"/>
  <c r="C10"/>
  <c r="G10" s="1"/>
  <c r="K24" i="7"/>
  <c r="L24"/>
  <c r="K10" i="9" l="1"/>
  <c r="L10"/>
  <c r="K19" i="8"/>
  <c r="L19"/>
  <c r="L23"/>
  <c r="K23"/>
  <c r="K6" i="9"/>
  <c r="L6"/>
  <c r="L7"/>
  <c r="K7"/>
  <c r="L15" i="8"/>
  <c r="K15"/>
  <c r="G24"/>
  <c r="C15" i="9"/>
  <c r="G15" s="1"/>
  <c r="G11"/>
  <c r="G16"/>
  <c r="C19"/>
  <c r="G19" s="1"/>
  <c r="G20"/>
  <c r="C23"/>
  <c r="L2"/>
  <c r="K2"/>
  <c r="K20" l="1"/>
  <c r="L20"/>
  <c r="L16"/>
  <c r="K16"/>
  <c r="K15"/>
  <c r="L15"/>
  <c r="G23"/>
  <c r="C24"/>
  <c r="K19"/>
  <c r="L19"/>
  <c r="L11"/>
  <c r="K11"/>
  <c r="L24" i="8"/>
  <c r="K24"/>
  <c r="G28"/>
  <c r="G24" i="9" l="1"/>
  <c r="C28"/>
  <c r="K28" i="8"/>
  <c r="L28"/>
  <c r="K23" i="9"/>
  <c r="L23"/>
  <c r="G28" l="1"/>
  <c r="K24"/>
  <c r="L24"/>
  <c r="K28" l="1"/>
  <c r="L28"/>
</calcChain>
</file>

<file path=xl/sharedStrings.xml><?xml version="1.0" encoding="utf-8"?>
<sst xmlns="http://schemas.openxmlformats.org/spreadsheetml/2006/main" count="315" uniqueCount="89">
  <si>
    <t>класс</t>
  </si>
  <si>
    <t>на начало уч. года</t>
  </si>
  <si>
    <t>5а</t>
  </si>
  <si>
    <t>5в</t>
  </si>
  <si>
    <t>6а</t>
  </si>
  <si>
    <t>7а</t>
  </si>
  <si>
    <t>8а</t>
  </si>
  <si>
    <t>9а</t>
  </si>
  <si>
    <t>9в</t>
  </si>
  <si>
    <t>10а</t>
  </si>
  <si>
    <t>11а</t>
  </si>
  <si>
    <t>V классы</t>
  </si>
  <si>
    <t>VI классы</t>
  </si>
  <si>
    <t>VII классы</t>
  </si>
  <si>
    <t>VIII классы</t>
  </si>
  <si>
    <t>IX классы</t>
  </si>
  <si>
    <t>V-IX классы</t>
  </si>
  <si>
    <t>X-XI классы</t>
  </si>
  <si>
    <t>V-XI классы</t>
  </si>
  <si>
    <t>5б бтр</t>
  </si>
  <si>
    <t>6б бтр</t>
  </si>
  <si>
    <t>7б бтр</t>
  </si>
  <si>
    <t>фамилии неуспевающих</t>
  </si>
  <si>
    <t>Ягафарова Лидия Хасановна</t>
  </si>
  <si>
    <t>Гайсина София Шавкатовна</t>
  </si>
  <si>
    <t>Багаутдинова Айгуль Маратовна</t>
  </si>
  <si>
    <t>Мустафина Римма Фабиловна</t>
  </si>
  <si>
    <t>Неклеенова Оксана Николаевна</t>
  </si>
  <si>
    <t>Киреева Ирина Александровна</t>
  </si>
  <si>
    <t>Иванова Ирина Владимировна</t>
  </si>
  <si>
    <t>Мухаметзянова Гузель Мидхатовна</t>
  </si>
  <si>
    <t>Акбулатова Гульнара Рафаиловна</t>
  </si>
  <si>
    <t>Тухватуллина Зульфия Толгатовна</t>
  </si>
  <si>
    <t>Хаертдинова Алия Тимербулатовна</t>
  </si>
  <si>
    <t>Воробьева Инна Викторовна</t>
  </si>
  <si>
    <t>Сайфуллина Наиля Наильевна</t>
  </si>
  <si>
    <t>на конец  I четверти</t>
  </si>
  <si>
    <t>Сыртланова Эльвира Рауфовна</t>
  </si>
  <si>
    <t>Веисова Назира Джураевна</t>
  </si>
  <si>
    <t>успеваемость, %</t>
  </si>
  <si>
    <t>качество, %</t>
  </si>
  <si>
    <t xml:space="preserve"> отличников</t>
  </si>
  <si>
    <t xml:space="preserve"> ударников</t>
  </si>
  <si>
    <t xml:space="preserve"> неуспевающих</t>
  </si>
  <si>
    <t>на конец  II четверти</t>
  </si>
  <si>
    <t>переход из класса в класс</t>
  </si>
  <si>
    <t>зачислено</t>
  </si>
  <si>
    <t>отчислено</t>
  </si>
  <si>
    <t>на конец I четверти</t>
  </si>
  <si>
    <t>на начало III четв</t>
  </si>
  <si>
    <t>на конец  III четв</t>
  </si>
  <si>
    <t>на начало IV четв</t>
  </si>
  <si>
    <t>на конец  IV четв</t>
  </si>
  <si>
    <t>на конец  2015-2016 уч. года</t>
  </si>
  <si>
    <t>на начало года</t>
  </si>
  <si>
    <t>Гареева Зульфия Фаритовна</t>
  </si>
  <si>
    <t>6в</t>
  </si>
  <si>
    <t>9б тр</t>
  </si>
  <si>
    <t>8в  зпр</t>
  </si>
  <si>
    <t>8б бтр</t>
  </si>
  <si>
    <t>7г  зпр</t>
  </si>
  <si>
    <t>7в</t>
  </si>
  <si>
    <t>5г зпр</t>
  </si>
  <si>
    <t>Тайгильдина Татьяна Семеновна</t>
  </si>
  <si>
    <t>Гайнутдинова Альфира Вараевна</t>
  </si>
  <si>
    <t>Нурисламова Альмира Финатовна</t>
  </si>
  <si>
    <t>2016-2017 учебный год        классный руководитель</t>
  </si>
  <si>
    <t>Сахаутдинов Артур</t>
  </si>
  <si>
    <t>Ахметов Джамал</t>
  </si>
  <si>
    <t>Брант Олег,          Кашичкин Данил, Семенов Максим</t>
  </si>
  <si>
    <t>Кузнецов Валерий,  Курбанов Асадбек, Москвичев Богдан</t>
  </si>
  <si>
    <t>Баязитова Ангелина, Сургутский Кирилл</t>
  </si>
  <si>
    <t>Чикирев Сергей</t>
  </si>
  <si>
    <t>Решетников Иван</t>
  </si>
  <si>
    <t>Бычков Александр</t>
  </si>
  <si>
    <t>Аманов Эльданиз, Анисифоров Андрей, Гайнанов Равиль, Закиров Ильшат, Курбанов Азизбек, Петров Сергей,  Фадеев Данил, Ярмухаметов Арсен</t>
  </si>
  <si>
    <t xml:space="preserve">Алексеев Егор           Барышева Елена             Загитова Алена       Павельев Олег                    Паршакова Яна       </t>
  </si>
  <si>
    <t>Исламов Айнур</t>
  </si>
  <si>
    <t>Гусаров Георгий</t>
  </si>
  <si>
    <t>Нургалеев Дмитрий, Исанбирдина Камилла, Шабаева Арина, Лазарев Александр</t>
  </si>
  <si>
    <t>Барышева Елена</t>
  </si>
  <si>
    <t>Асьянов Денис</t>
  </si>
  <si>
    <t>Мулюков Арсен</t>
  </si>
  <si>
    <t>Баязитова Ангелина</t>
  </si>
  <si>
    <t>Бердин Илья,      Москвичев Богдан,    Суслова Каролина,    Тагирова Олеся</t>
  </si>
  <si>
    <t>Бугаева Елизавета,     Жаринов Никита</t>
  </si>
  <si>
    <t>Саликаев Илья</t>
  </si>
  <si>
    <t>неуспевающих</t>
  </si>
  <si>
    <t>2016-2017 учебный год                        классный руководитель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</si>
</sst>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7"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BEEF3"/>
        <bgColor rgb="FF000000"/>
      </patternFill>
    </fill>
    <fill>
      <patternFill patternType="solid">
        <fgColor rgb="FFFDE9D9"/>
        <bgColor rgb="FF000000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92">
    <xf numFmtId="0" fontId="0" fillId="0" borderId="0" xfId="0"/>
    <xf numFmtId="0" fontId="0" fillId="0" borderId="2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0" fillId="3" borderId="2" xfId="0" applyFill="1" applyBorder="1"/>
    <xf numFmtId="0" fontId="0" fillId="0" borderId="2" xfId="0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4" fillId="0" borderId="0" xfId="0" applyFont="1"/>
    <xf numFmtId="0" fontId="1" fillId="2" borderId="2" xfId="0" applyFont="1" applyFill="1" applyBorder="1" applyAlignment="1">
      <alignment horizontal="center" vertical="center"/>
    </xf>
    <xf numFmtId="9" fontId="2" fillId="2" borderId="2" xfId="1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4" fillId="0" borderId="2" xfId="0" applyFont="1" applyBorder="1" applyAlignment="1">
      <alignment horizontal="center" textRotation="90" wrapText="1"/>
    </xf>
    <xf numFmtId="0" fontId="6" fillId="0" borderId="2" xfId="0" applyFont="1" applyBorder="1"/>
    <xf numFmtId="0" fontId="5" fillId="0" borderId="2" xfId="0" applyFont="1" applyBorder="1"/>
    <xf numFmtId="0" fontId="0" fillId="0" borderId="0" xfId="0" applyNumberFormat="1"/>
    <xf numFmtId="9" fontId="2" fillId="4" borderId="2" xfId="1" applyFont="1" applyFill="1" applyBorder="1" applyAlignment="1">
      <alignment horizontal="center" vertical="center"/>
    </xf>
    <xf numFmtId="9" fontId="2" fillId="0" borderId="2" xfId="1" applyFont="1" applyFill="1" applyBorder="1" applyAlignment="1">
      <alignment horizontal="center" vertical="center"/>
    </xf>
    <xf numFmtId="0" fontId="5" fillId="0" borderId="0" xfId="0" applyFont="1" applyBorder="1"/>
    <xf numFmtId="0" fontId="0" fillId="0" borderId="0" xfId="0" applyNumberFormat="1" applyBorder="1"/>
    <xf numFmtId="0" fontId="5" fillId="0" borderId="0" xfId="0" applyFont="1" applyBorder="1" applyAlignment="1"/>
    <xf numFmtId="0" fontId="4" fillId="0" borderId="0" xfId="0" applyNumberFormat="1" applyFont="1"/>
    <xf numFmtId="0" fontId="0" fillId="0" borderId="0" xfId="0" applyNumberFormat="1" applyAlignment="1">
      <alignment horizontal="center"/>
    </xf>
    <xf numFmtId="0" fontId="5" fillId="0" borderId="0" xfId="0" applyFont="1"/>
    <xf numFmtId="0" fontId="6" fillId="0" borderId="0" xfId="0" applyFont="1" applyBorder="1"/>
    <xf numFmtId="0" fontId="0" fillId="0" borderId="0" xfId="0" applyNumberFormat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4" fillId="0" borderId="2" xfId="0" applyFont="1" applyBorder="1" applyAlignment="1">
      <alignment textRotation="90"/>
    </xf>
    <xf numFmtId="0" fontId="4" fillId="0" borderId="2" xfId="0" applyFont="1" applyBorder="1" applyAlignment="1">
      <alignment textRotation="90" wrapText="1"/>
    </xf>
    <xf numFmtId="0" fontId="4" fillId="4" borderId="2" xfId="0" applyFont="1" applyFill="1" applyBorder="1" applyAlignment="1">
      <alignment vertical="center"/>
    </xf>
    <xf numFmtId="9" fontId="0" fillId="0" borderId="2" xfId="1" applyFont="1" applyBorder="1" applyAlignment="1">
      <alignment vertical="center"/>
    </xf>
    <xf numFmtId="9" fontId="0" fillId="0" borderId="2" xfId="0" applyNumberFormat="1" applyBorder="1" applyAlignment="1">
      <alignment vertical="center"/>
    </xf>
    <xf numFmtId="9" fontId="4" fillId="4" borderId="2" xfId="1" applyFont="1" applyFill="1" applyBorder="1" applyAlignment="1">
      <alignment vertical="center"/>
    </xf>
    <xf numFmtId="9" fontId="4" fillId="4" borderId="2" xfId="0" applyNumberFormat="1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9" fontId="4" fillId="2" borderId="2" xfId="1" applyFont="1" applyFill="1" applyBorder="1" applyAlignment="1">
      <alignment vertical="center"/>
    </xf>
    <xf numFmtId="9" fontId="4" fillId="2" borderId="2" xfId="0" applyNumberFormat="1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9" fontId="4" fillId="6" borderId="2" xfId="1" applyFont="1" applyFill="1" applyBorder="1" applyAlignment="1">
      <alignment vertical="center"/>
    </xf>
    <xf numFmtId="9" fontId="4" fillId="6" borderId="2" xfId="0" applyNumberFormat="1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0" fillId="0" borderId="2" xfId="2" applyNumberFormat="1" applyFont="1" applyBorder="1" applyAlignment="1">
      <alignment vertical="center"/>
    </xf>
    <xf numFmtId="9" fontId="0" fillId="0" borderId="2" xfId="0" applyNumberFormat="1" applyBorder="1"/>
    <xf numFmtId="0" fontId="4" fillId="7" borderId="2" xfId="0" applyFont="1" applyFill="1" applyBorder="1" applyAlignment="1">
      <alignment vertical="center"/>
    </xf>
    <xf numFmtId="0" fontId="4" fillId="8" borderId="2" xfId="0" applyFont="1" applyFill="1" applyBorder="1" applyAlignment="1">
      <alignment vertical="center"/>
    </xf>
    <xf numFmtId="9" fontId="4" fillId="8" borderId="2" xfId="0" applyNumberFormat="1" applyFont="1" applyFill="1" applyBorder="1" applyAlignment="1">
      <alignment vertical="center"/>
    </xf>
    <xf numFmtId="0" fontId="4" fillId="8" borderId="2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9" fontId="2" fillId="3" borderId="2" xfId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9" fontId="1" fillId="3" borderId="2" xfId="1" applyFont="1" applyFill="1" applyBorder="1" applyAlignment="1">
      <alignment horizontal="center" vertical="center"/>
    </xf>
    <xf numFmtId="9" fontId="1" fillId="2" borderId="2" xfId="1" applyFont="1" applyFill="1" applyBorder="1" applyAlignment="1">
      <alignment horizontal="center" vertical="center"/>
    </xf>
    <xf numFmtId="0" fontId="2" fillId="0" borderId="2" xfId="0" applyFont="1" applyBorder="1"/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/>
    </xf>
    <xf numFmtId="9" fontId="2" fillId="0" borderId="2" xfId="0" applyNumberFormat="1" applyFont="1" applyBorder="1"/>
    <xf numFmtId="0" fontId="1" fillId="7" borderId="2" xfId="0" applyFont="1" applyFill="1" applyBorder="1" applyAlignment="1">
      <alignment vertical="center"/>
    </xf>
    <xf numFmtId="9" fontId="1" fillId="7" borderId="2" xfId="0" applyNumberFormat="1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9" fontId="1" fillId="5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9" fontId="1" fillId="2" borderId="2" xfId="0" applyNumberFormat="1" applyFont="1" applyFill="1" applyBorder="1" applyAlignment="1">
      <alignment vertical="center"/>
    </xf>
    <xf numFmtId="0" fontId="4" fillId="9" borderId="2" xfId="0" applyFont="1" applyFill="1" applyBorder="1" applyAlignment="1">
      <alignment horizontal="right" vertical="center"/>
    </xf>
    <xf numFmtId="0" fontId="4" fillId="9" borderId="2" xfId="0" applyFont="1" applyFill="1" applyBorder="1" applyAlignment="1">
      <alignment vertical="center"/>
    </xf>
    <xf numFmtId="9" fontId="4" fillId="9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</cellXfs>
  <cellStyles count="3">
    <cellStyle name="Денежный" xfId="2" builtinId="4"/>
    <cellStyle name="Обычный" xfId="0" builtinId="0" customBuiltin="1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FF0000"/>
      <color rgb="FFFFCCFF"/>
      <color rgb="FF00FF99"/>
      <color rgb="FFF7FE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0"/>
  <c:chart>
    <c:plotArea>
      <c:layout/>
      <c:barChart>
        <c:barDir val="col"/>
        <c:grouping val="stacked"/>
        <c:ser>
          <c:idx val="0"/>
          <c:order val="0"/>
          <c:tx>
            <c:v>отличники</c:v>
          </c:tx>
          <c:spPr>
            <a:solidFill>
              <a:srgbClr val="FFFF00"/>
            </a:solidFill>
          </c:spPr>
          <c:cat>
            <c:strRef>
              <c:f>('I четверть'!$A$2:$A$5,'I четверть'!$A$7:$A$9,'I четверть'!$A$11:$A$14,'I четверть'!$A$16:$A$18,'I четверть'!$A$20:$A$22)</c:f>
              <c:strCache>
                <c:ptCount val="17"/>
                <c:pt idx="0">
                  <c:v>5а</c:v>
                </c:pt>
                <c:pt idx="1">
                  <c:v>5б бтр</c:v>
                </c:pt>
                <c:pt idx="2">
                  <c:v>5в</c:v>
                </c:pt>
                <c:pt idx="3">
                  <c:v>5г зпр</c:v>
                </c:pt>
                <c:pt idx="4">
                  <c:v>6а</c:v>
                </c:pt>
                <c:pt idx="5">
                  <c:v>6б бтр</c:v>
                </c:pt>
                <c:pt idx="6">
                  <c:v>6в</c:v>
                </c:pt>
                <c:pt idx="7">
                  <c:v>7а</c:v>
                </c:pt>
                <c:pt idx="8">
                  <c:v>7б бтр</c:v>
                </c:pt>
                <c:pt idx="9">
                  <c:v>7в</c:v>
                </c:pt>
                <c:pt idx="10">
                  <c:v>7г  зпр</c:v>
                </c:pt>
                <c:pt idx="11">
                  <c:v>8а</c:v>
                </c:pt>
                <c:pt idx="12">
                  <c:v>8б бтр</c:v>
                </c:pt>
                <c:pt idx="13">
                  <c:v>8в  зпр</c:v>
                </c:pt>
                <c:pt idx="14">
                  <c:v>9а</c:v>
                </c:pt>
                <c:pt idx="15">
                  <c:v>9б тр</c:v>
                </c:pt>
                <c:pt idx="16">
                  <c:v>9в</c:v>
                </c:pt>
              </c:strCache>
            </c:strRef>
          </c:cat>
          <c:val>
            <c:numRef>
              <c:f>('I четверть'!$G$2:$G$5,'I четверть'!$G$7:$G$9,'I четверть'!$G$11:$G$14,'I четверть'!$G$16:$G$18,'I четверть'!$G$20:$G$22)</c:f>
              <c:numCache>
                <c:formatCode>General</c:formatCode>
                <c:ptCount val="17"/>
                <c:pt idx="2">
                  <c:v>1</c:v>
                </c:pt>
                <c:pt idx="4">
                  <c:v>3</c:v>
                </c:pt>
                <c:pt idx="6">
                  <c:v>1</c:v>
                </c:pt>
                <c:pt idx="7">
                  <c:v>2</c:v>
                </c:pt>
                <c:pt idx="16">
                  <c:v>1</c:v>
                </c:pt>
              </c:numCache>
            </c:numRef>
          </c:val>
        </c:ser>
        <c:ser>
          <c:idx val="1"/>
          <c:order val="1"/>
          <c:tx>
            <c:v>ударники</c:v>
          </c:tx>
          <c:spPr>
            <a:solidFill>
              <a:srgbClr val="00B0F0"/>
            </a:solidFill>
          </c:spPr>
          <c:cat>
            <c:strRef>
              <c:f>('I четверть'!$A$2:$A$5,'I четверть'!$A$7:$A$9,'I четверть'!$A$11:$A$14,'I четверть'!$A$16:$A$18,'I четверть'!$A$20:$A$22)</c:f>
              <c:strCache>
                <c:ptCount val="17"/>
                <c:pt idx="0">
                  <c:v>5а</c:v>
                </c:pt>
                <c:pt idx="1">
                  <c:v>5б бтр</c:v>
                </c:pt>
                <c:pt idx="2">
                  <c:v>5в</c:v>
                </c:pt>
                <c:pt idx="3">
                  <c:v>5г зпр</c:v>
                </c:pt>
                <c:pt idx="4">
                  <c:v>6а</c:v>
                </c:pt>
                <c:pt idx="5">
                  <c:v>6б бтр</c:v>
                </c:pt>
                <c:pt idx="6">
                  <c:v>6в</c:v>
                </c:pt>
                <c:pt idx="7">
                  <c:v>7а</c:v>
                </c:pt>
                <c:pt idx="8">
                  <c:v>7б бтр</c:v>
                </c:pt>
                <c:pt idx="9">
                  <c:v>7в</c:v>
                </c:pt>
                <c:pt idx="10">
                  <c:v>7г  зпр</c:v>
                </c:pt>
                <c:pt idx="11">
                  <c:v>8а</c:v>
                </c:pt>
                <c:pt idx="12">
                  <c:v>8б бтр</c:v>
                </c:pt>
                <c:pt idx="13">
                  <c:v>8в  зпр</c:v>
                </c:pt>
                <c:pt idx="14">
                  <c:v>9а</c:v>
                </c:pt>
                <c:pt idx="15">
                  <c:v>9б тр</c:v>
                </c:pt>
                <c:pt idx="16">
                  <c:v>9в</c:v>
                </c:pt>
              </c:strCache>
            </c:strRef>
          </c:cat>
          <c:val>
            <c:numRef>
              <c:f>('I четверть'!$H$2:$H$5,'I четверть'!$H$7:$H$9,'I четверть'!$H$11:$H$14,'I четверть'!$H$16:$H$18,'I четверть'!$H$20:$H$22)</c:f>
              <c:numCache>
                <c:formatCode>General</c:formatCode>
                <c:ptCount val="17"/>
                <c:pt idx="0">
                  <c:v>5</c:v>
                </c:pt>
                <c:pt idx="1">
                  <c:v>8</c:v>
                </c:pt>
                <c:pt idx="2">
                  <c:v>5</c:v>
                </c:pt>
                <c:pt idx="3">
                  <c:v>2</c:v>
                </c:pt>
                <c:pt idx="4">
                  <c:v>7</c:v>
                </c:pt>
                <c:pt idx="5">
                  <c:v>3</c:v>
                </c:pt>
                <c:pt idx="6">
                  <c:v>4</c:v>
                </c:pt>
                <c:pt idx="7">
                  <c:v>11</c:v>
                </c:pt>
                <c:pt idx="8">
                  <c:v>6</c:v>
                </c:pt>
                <c:pt idx="9">
                  <c:v>3</c:v>
                </c:pt>
                <c:pt idx="10">
                  <c:v>1</c:v>
                </c:pt>
                <c:pt idx="11">
                  <c:v>5</c:v>
                </c:pt>
                <c:pt idx="12">
                  <c:v>5</c:v>
                </c:pt>
                <c:pt idx="13">
                  <c:v>1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</c:numCache>
            </c:numRef>
          </c:val>
        </c:ser>
        <c:ser>
          <c:idx val="2"/>
          <c:order val="2"/>
          <c:tx>
            <c:v>неуспевающие</c:v>
          </c:tx>
          <c:spPr>
            <a:solidFill>
              <a:srgbClr val="FF0000"/>
            </a:solidFill>
          </c:spPr>
          <c:cat>
            <c:strRef>
              <c:f>('I четверть'!$A$2:$A$5,'I четверть'!$A$7:$A$9,'I четверть'!$A$11:$A$14,'I четверть'!$A$16:$A$18,'I четверть'!$A$20:$A$22)</c:f>
              <c:strCache>
                <c:ptCount val="17"/>
                <c:pt idx="0">
                  <c:v>5а</c:v>
                </c:pt>
                <c:pt idx="1">
                  <c:v>5б бтр</c:v>
                </c:pt>
                <c:pt idx="2">
                  <c:v>5в</c:v>
                </c:pt>
                <c:pt idx="3">
                  <c:v>5г зпр</c:v>
                </c:pt>
                <c:pt idx="4">
                  <c:v>6а</c:v>
                </c:pt>
                <c:pt idx="5">
                  <c:v>6б бтр</c:v>
                </c:pt>
                <c:pt idx="6">
                  <c:v>6в</c:v>
                </c:pt>
                <c:pt idx="7">
                  <c:v>7а</c:v>
                </c:pt>
                <c:pt idx="8">
                  <c:v>7б бтр</c:v>
                </c:pt>
                <c:pt idx="9">
                  <c:v>7в</c:v>
                </c:pt>
                <c:pt idx="10">
                  <c:v>7г  зпр</c:v>
                </c:pt>
                <c:pt idx="11">
                  <c:v>8а</c:v>
                </c:pt>
                <c:pt idx="12">
                  <c:v>8б бтр</c:v>
                </c:pt>
                <c:pt idx="13">
                  <c:v>8в  зпр</c:v>
                </c:pt>
                <c:pt idx="14">
                  <c:v>9а</c:v>
                </c:pt>
                <c:pt idx="15">
                  <c:v>9б тр</c:v>
                </c:pt>
                <c:pt idx="16">
                  <c:v>9в</c:v>
                </c:pt>
              </c:strCache>
            </c:strRef>
          </c:cat>
          <c:val>
            <c:numRef>
              <c:f>('I четверть'!$I$2:$I$5,'I четверть'!$I$7:$I$9,'I четверть'!$I$11:$I$14,'I четверть'!$I$16:$I$18,'I четверть'!$I$20:$I$22)</c:f>
              <c:numCache>
                <c:formatCode>General</c:formatCode>
                <c:ptCount val="17"/>
                <c:pt idx="0">
                  <c:v>3</c:v>
                </c:pt>
                <c:pt idx="2">
                  <c:v>1</c:v>
                </c:pt>
                <c:pt idx="5">
                  <c:v>1</c:v>
                </c:pt>
                <c:pt idx="6">
                  <c:v>4</c:v>
                </c:pt>
                <c:pt idx="9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8</c:v>
                </c:pt>
                <c:pt idx="16">
                  <c:v>5</c:v>
                </c:pt>
              </c:numCache>
            </c:numRef>
          </c:val>
        </c:ser>
        <c:dLbls>
          <c:showVal val="1"/>
        </c:dLbls>
        <c:overlap val="100"/>
        <c:axId val="95830784"/>
        <c:axId val="95832320"/>
      </c:barChart>
      <c:catAx>
        <c:axId val="95830784"/>
        <c:scaling>
          <c:orientation val="minMax"/>
        </c:scaling>
        <c:axPos val="b"/>
        <c:tickLblPos val="nextTo"/>
        <c:crossAx val="95832320"/>
        <c:crosses val="autoZero"/>
        <c:auto val="1"/>
        <c:lblAlgn val="ctr"/>
        <c:lblOffset val="100"/>
      </c:catAx>
      <c:valAx>
        <c:axId val="95832320"/>
        <c:scaling>
          <c:orientation val="minMax"/>
        </c:scaling>
        <c:axPos val="l"/>
        <c:majorGridlines/>
        <c:numFmt formatCode="General" sourceLinked="1"/>
        <c:tickLblPos val="nextTo"/>
        <c:crossAx val="95830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802659348674793"/>
          <c:y val="0.3605351414406533"/>
          <c:w val="0.12470826695795977"/>
          <c:h val="0.21431597716481351"/>
        </c:manualLayout>
      </c:layout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0">
                <a:latin typeface="качествоArial"/>
                <a:cs typeface="Arial" pitchFamily="34" charset="0"/>
              </a:defRPr>
            </a:pPr>
            <a:r>
              <a:rPr lang="ru-RU" sz="1200" b="0">
                <a:latin typeface="качествоArial"/>
                <a:cs typeface="Arial" pitchFamily="34" charset="0"/>
              </a:rPr>
              <a:t>качество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1 четверть</c:v>
          </c:tx>
          <c:cat>
            <c:strRef>
              <c:f>('IV четверть'!$A$2:$A$5,'IV четверть'!$A$7:$A$9,'IV четверть'!$A$11:$A$14,'IV четверть'!$A$16:$A$18,'IV четверть'!$A$20:$A$22,'IV четверть'!$A$25:$A$26)</c:f>
              <c:strCache>
                <c:ptCount val="19"/>
                <c:pt idx="0">
                  <c:v>5а</c:v>
                </c:pt>
                <c:pt idx="1">
                  <c:v>5б бтр</c:v>
                </c:pt>
                <c:pt idx="2">
                  <c:v>5в</c:v>
                </c:pt>
                <c:pt idx="3">
                  <c:v>5г зпр</c:v>
                </c:pt>
                <c:pt idx="4">
                  <c:v>6а</c:v>
                </c:pt>
                <c:pt idx="5">
                  <c:v>6б бтр</c:v>
                </c:pt>
                <c:pt idx="6">
                  <c:v>6в</c:v>
                </c:pt>
                <c:pt idx="7">
                  <c:v>7а</c:v>
                </c:pt>
                <c:pt idx="8">
                  <c:v>7б бтр</c:v>
                </c:pt>
                <c:pt idx="9">
                  <c:v>7в</c:v>
                </c:pt>
                <c:pt idx="10">
                  <c:v>7г  зпр</c:v>
                </c:pt>
                <c:pt idx="11">
                  <c:v>8а</c:v>
                </c:pt>
                <c:pt idx="12">
                  <c:v>8б бтр</c:v>
                </c:pt>
                <c:pt idx="13">
                  <c:v>8в  зпр</c:v>
                </c:pt>
                <c:pt idx="14">
                  <c:v>9а</c:v>
                </c:pt>
                <c:pt idx="15">
                  <c:v>9б тр</c:v>
                </c:pt>
                <c:pt idx="16">
                  <c:v>9в</c:v>
                </c:pt>
                <c:pt idx="17">
                  <c:v>10а</c:v>
                </c:pt>
                <c:pt idx="18">
                  <c:v>11а</c:v>
                </c:pt>
              </c:strCache>
            </c:strRef>
          </c:cat>
          <c:val>
            <c:numRef>
              <c:f>('I четверть'!$K$2:$K$5,'I четверть'!$K$7:$K$9,'I четверть'!$K$11:$K$14,'I четверть'!$K$16:$K$18,'I четверть'!$K$20:$K$22)</c:f>
              <c:numCache>
                <c:formatCode>0%</c:formatCode>
                <c:ptCount val="17"/>
                <c:pt idx="0">
                  <c:v>0.20833333333333334</c:v>
                </c:pt>
                <c:pt idx="1">
                  <c:v>0.38095238095238093</c:v>
                </c:pt>
                <c:pt idx="2">
                  <c:v>0.25</c:v>
                </c:pt>
                <c:pt idx="3">
                  <c:v>0.16666666666666666</c:v>
                </c:pt>
                <c:pt idx="4">
                  <c:v>0.4</c:v>
                </c:pt>
                <c:pt idx="5">
                  <c:v>0.11538461538461539</c:v>
                </c:pt>
                <c:pt idx="6">
                  <c:v>0.18518518518518517</c:v>
                </c:pt>
                <c:pt idx="7">
                  <c:v>0.48148148148148145</c:v>
                </c:pt>
                <c:pt idx="8">
                  <c:v>0.2857142857142857</c:v>
                </c:pt>
                <c:pt idx="9">
                  <c:v>0.13043478260869565</c:v>
                </c:pt>
                <c:pt idx="10">
                  <c:v>9.0909090909090912E-2</c:v>
                </c:pt>
                <c:pt idx="11">
                  <c:v>0.19230769230769232</c:v>
                </c:pt>
                <c:pt idx="12">
                  <c:v>0.19230769230769232</c:v>
                </c:pt>
                <c:pt idx="13">
                  <c:v>7.6923076923076927E-2</c:v>
                </c:pt>
                <c:pt idx="14">
                  <c:v>0.17391304347826086</c:v>
                </c:pt>
                <c:pt idx="15">
                  <c:v>0.13043478260869565</c:v>
                </c:pt>
                <c:pt idx="16">
                  <c:v>0.12</c:v>
                </c:pt>
              </c:numCache>
            </c:numRef>
          </c:val>
        </c:ser>
        <c:ser>
          <c:idx val="1"/>
          <c:order val="1"/>
          <c:tx>
            <c:v>2 четверть</c:v>
          </c:tx>
          <c:cat>
            <c:strRef>
              <c:f>('IV четверть'!$A$2:$A$5,'IV четверть'!$A$7:$A$9,'IV четверть'!$A$11:$A$14,'IV четверть'!$A$16:$A$18,'IV четверть'!$A$20:$A$22,'IV четверть'!$A$25:$A$26)</c:f>
              <c:strCache>
                <c:ptCount val="19"/>
                <c:pt idx="0">
                  <c:v>5а</c:v>
                </c:pt>
                <c:pt idx="1">
                  <c:v>5б бтр</c:v>
                </c:pt>
                <c:pt idx="2">
                  <c:v>5в</c:v>
                </c:pt>
                <c:pt idx="3">
                  <c:v>5г зпр</c:v>
                </c:pt>
                <c:pt idx="4">
                  <c:v>6а</c:v>
                </c:pt>
                <c:pt idx="5">
                  <c:v>6б бтр</c:v>
                </c:pt>
                <c:pt idx="6">
                  <c:v>6в</c:v>
                </c:pt>
                <c:pt idx="7">
                  <c:v>7а</c:v>
                </c:pt>
                <c:pt idx="8">
                  <c:v>7б бтр</c:v>
                </c:pt>
                <c:pt idx="9">
                  <c:v>7в</c:v>
                </c:pt>
                <c:pt idx="10">
                  <c:v>7г  зпр</c:v>
                </c:pt>
                <c:pt idx="11">
                  <c:v>8а</c:v>
                </c:pt>
                <c:pt idx="12">
                  <c:v>8б бтр</c:v>
                </c:pt>
                <c:pt idx="13">
                  <c:v>8в  зпр</c:v>
                </c:pt>
                <c:pt idx="14">
                  <c:v>9а</c:v>
                </c:pt>
                <c:pt idx="15">
                  <c:v>9б тр</c:v>
                </c:pt>
                <c:pt idx="16">
                  <c:v>9в</c:v>
                </c:pt>
                <c:pt idx="17">
                  <c:v>10а</c:v>
                </c:pt>
                <c:pt idx="18">
                  <c:v>11а</c:v>
                </c:pt>
              </c:strCache>
            </c:strRef>
          </c:cat>
          <c:val>
            <c:numRef>
              <c:f>('II четверть'!$L$2:$L$5,'II четверть'!$L$7:$L$9,'II четверть'!$L$11:$L$14,'II четверть'!$L$16:$L$18,'II четверть'!$L$20:$L$22,'II четверть'!$L$25:$L$26)</c:f>
              <c:numCache>
                <c:formatCode>0%</c:formatCode>
                <c:ptCount val="19"/>
                <c:pt idx="0">
                  <c:v>0.25</c:v>
                </c:pt>
                <c:pt idx="1">
                  <c:v>0.31818181818181818</c:v>
                </c:pt>
                <c:pt idx="2">
                  <c:v>0.25</c:v>
                </c:pt>
                <c:pt idx="3">
                  <c:v>0.16666666666666666</c:v>
                </c:pt>
                <c:pt idx="4">
                  <c:v>0.38461538461538464</c:v>
                </c:pt>
                <c:pt idx="5">
                  <c:v>0.04</c:v>
                </c:pt>
                <c:pt idx="6">
                  <c:v>0.25925925925925924</c:v>
                </c:pt>
                <c:pt idx="7">
                  <c:v>0.37037037037037035</c:v>
                </c:pt>
                <c:pt idx="8">
                  <c:v>0.23809523809523808</c:v>
                </c:pt>
                <c:pt idx="9">
                  <c:v>8.6956521739130432E-2</c:v>
                </c:pt>
                <c:pt idx="10">
                  <c:v>9.0909090909090912E-2</c:v>
                </c:pt>
                <c:pt idx="11">
                  <c:v>0.23076923076923078</c:v>
                </c:pt>
                <c:pt idx="12">
                  <c:v>0.15384615384615385</c:v>
                </c:pt>
                <c:pt idx="13">
                  <c:v>7.1428571428571425E-2</c:v>
                </c:pt>
                <c:pt idx="14">
                  <c:v>0.2608695652173913</c:v>
                </c:pt>
                <c:pt idx="15">
                  <c:v>0.13043478260869565</c:v>
                </c:pt>
                <c:pt idx="16">
                  <c:v>0.16</c:v>
                </c:pt>
                <c:pt idx="17">
                  <c:v>0.47619047619047616</c:v>
                </c:pt>
                <c:pt idx="18">
                  <c:v>0.24</c:v>
                </c:pt>
              </c:numCache>
            </c:numRef>
          </c:val>
        </c:ser>
        <c:ser>
          <c:idx val="2"/>
          <c:order val="2"/>
          <c:tx>
            <c:v>3 четверть</c:v>
          </c:tx>
          <c:cat>
            <c:strRef>
              <c:f>('IV четверть'!$A$2:$A$5,'IV четверть'!$A$7:$A$9,'IV четверть'!$A$11:$A$14,'IV четверть'!$A$16:$A$18,'IV четверть'!$A$20:$A$22,'IV четверть'!$A$25:$A$26)</c:f>
              <c:strCache>
                <c:ptCount val="19"/>
                <c:pt idx="0">
                  <c:v>5а</c:v>
                </c:pt>
                <c:pt idx="1">
                  <c:v>5б бтр</c:v>
                </c:pt>
                <c:pt idx="2">
                  <c:v>5в</c:v>
                </c:pt>
                <c:pt idx="3">
                  <c:v>5г зпр</c:v>
                </c:pt>
                <c:pt idx="4">
                  <c:v>6а</c:v>
                </c:pt>
                <c:pt idx="5">
                  <c:v>6б бтр</c:v>
                </c:pt>
                <c:pt idx="6">
                  <c:v>6в</c:v>
                </c:pt>
                <c:pt idx="7">
                  <c:v>7а</c:v>
                </c:pt>
                <c:pt idx="8">
                  <c:v>7б бтр</c:v>
                </c:pt>
                <c:pt idx="9">
                  <c:v>7в</c:v>
                </c:pt>
                <c:pt idx="10">
                  <c:v>7г  зпр</c:v>
                </c:pt>
                <c:pt idx="11">
                  <c:v>8а</c:v>
                </c:pt>
                <c:pt idx="12">
                  <c:v>8б бтр</c:v>
                </c:pt>
                <c:pt idx="13">
                  <c:v>8в  зпр</c:v>
                </c:pt>
                <c:pt idx="14">
                  <c:v>9а</c:v>
                </c:pt>
                <c:pt idx="15">
                  <c:v>9б тр</c:v>
                </c:pt>
                <c:pt idx="16">
                  <c:v>9в</c:v>
                </c:pt>
                <c:pt idx="17">
                  <c:v>10а</c:v>
                </c:pt>
                <c:pt idx="18">
                  <c:v>11а</c:v>
                </c:pt>
              </c:strCache>
            </c:strRef>
          </c:cat>
          <c:val>
            <c:numRef>
              <c:f>('III  четверть'!$L$2:$L$5,'III  четверть'!$L$7:$L$9,'III  четверть'!$L$11:$L$14,'III  четверть'!$L$16:$L$18,'III  четверть'!$L$20:$L$22)</c:f>
              <c:numCache>
                <c:formatCode>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3"/>
          <c:order val="3"/>
          <c:tx>
            <c:v>4 четверть</c:v>
          </c:tx>
          <c:cat>
            <c:strRef>
              <c:f>('IV четверть'!$A$2:$A$5,'IV четверть'!$A$7:$A$9,'IV четверть'!$A$11:$A$14,'IV четверть'!$A$16:$A$18,'IV четверть'!$A$20:$A$22,'IV четверть'!$A$25:$A$26)</c:f>
              <c:strCache>
                <c:ptCount val="19"/>
                <c:pt idx="0">
                  <c:v>5а</c:v>
                </c:pt>
                <c:pt idx="1">
                  <c:v>5б бтр</c:v>
                </c:pt>
                <c:pt idx="2">
                  <c:v>5в</c:v>
                </c:pt>
                <c:pt idx="3">
                  <c:v>5г зпр</c:v>
                </c:pt>
                <c:pt idx="4">
                  <c:v>6а</c:v>
                </c:pt>
                <c:pt idx="5">
                  <c:v>6б бтр</c:v>
                </c:pt>
                <c:pt idx="6">
                  <c:v>6в</c:v>
                </c:pt>
                <c:pt idx="7">
                  <c:v>7а</c:v>
                </c:pt>
                <c:pt idx="8">
                  <c:v>7б бтр</c:v>
                </c:pt>
                <c:pt idx="9">
                  <c:v>7в</c:v>
                </c:pt>
                <c:pt idx="10">
                  <c:v>7г  зпр</c:v>
                </c:pt>
                <c:pt idx="11">
                  <c:v>8а</c:v>
                </c:pt>
                <c:pt idx="12">
                  <c:v>8б бтр</c:v>
                </c:pt>
                <c:pt idx="13">
                  <c:v>8в  зпр</c:v>
                </c:pt>
                <c:pt idx="14">
                  <c:v>9а</c:v>
                </c:pt>
                <c:pt idx="15">
                  <c:v>9б тр</c:v>
                </c:pt>
                <c:pt idx="16">
                  <c:v>9в</c:v>
                </c:pt>
                <c:pt idx="17">
                  <c:v>10а</c:v>
                </c:pt>
                <c:pt idx="18">
                  <c:v>11а</c:v>
                </c:pt>
              </c:strCache>
            </c:strRef>
          </c:cat>
          <c:val>
            <c:numRef>
              <c:f>('IV четверть'!$L$2:$L$5,'IV четверть'!$L$7:$L$9,'IV четверть'!$L$11:$L$14,'IV четверть'!$L$16:$L$18,'IV четверть'!$L$20:$L$22,'IV четверть'!$L$25:$L$26)</c:f>
              <c:numCache>
                <c:formatCode>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tx>
            <c:v>итоговый</c:v>
          </c:tx>
          <c:val>
            <c:numRef>
              <c:f>(годовые!$L$2:$L$5,годовые!$L$7:$L$9,годовые!$L$11:$L$14,годовые!$L$16:$L$18,годовые!$L$20:$L$22,годовые!$L$25:$L$26)</c:f>
              <c:numCache>
                <c:formatCode>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/>
        <c:marker val="1"/>
        <c:axId val="97202176"/>
        <c:axId val="97203712"/>
      </c:lineChart>
      <c:catAx>
        <c:axId val="97202176"/>
        <c:scaling>
          <c:orientation val="minMax"/>
        </c:scaling>
        <c:axPos val="b"/>
        <c:majorGridlines/>
        <c:tickLblPos val="nextTo"/>
        <c:crossAx val="97203712"/>
        <c:crosses val="autoZero"/>
        <c:auto val="1"/>
        <c:lblAlgn val="ctr"/>
        <c:lblOffset val="100"/>
      </c:catAx>
      <c:valAx>
        <c:axId val="97203712"/>
        <c:scaling>
          <c:orientation val="minMax"/>
        </c:scaling>
        <c:axPos val="l"/>
        <c:majorGridlines/>
        <c:numFmt formatCode="0%" sourceLinked="1"/>
        <c:tickLblPos val="nextTo"/>
        <c:crossAx val="9720217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0">
                <a:latin typeface="качествоArial"/>
                <a:cs typeface="Arial" pitchFamily="34" charset="0"/>
              </a:defRPr>
            </a:pPr>
            <a:r>
              <a:rPr lang="ru-RU" sz="1200" b="0">
                <a:latin typeface="качествоArial"/>
                <a:cs typeface="Arial" pitchFamily="34" charset="0"/>
              </a:rPr>
              <a:t>качество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1 четверть</c:v>
          </c:tx>
          <c:cat>
            <c:strRef>
              <c:f>('I четверть'!$A$2:$A$5,'I четверть'!$A$7:$A$9,'I четверть'!$A$11:$A$14,'I четверть'!$A$16:$A$18,'I четверть'!$A$20:$A$22)</c:f>
              <c:strCache>
                <c:ptCount val="17"/>
                <c:pt idx="0">
                  <c:v>5а</c:v>
                </c:pt>
                <c:pt idx="1">
                  <c:v>5б бтр</c:v>
                </c:pt>
                <c:pt idx="2">
                  <c:v>5в</c:v>
                </c:pt>
                <c:pt idx="3">
                  <c:v>5г зпр</c:v>
                </c:pt>
                <c:pt idx="4">
                  <c:v>6а</c:v>
                </c:pt>
                <c:pt idx="5">
                  <c:v>6б бтр</c:v>
                </c:pt>
                <c:pt idx="6">
                  <c:v>6в</c:v>
                </c:pt>
                <c:pt idx="7">
                  <c:v>7а</c:v>
                </c:pt>
                <c:pt idx="8">
                  <c:v>7б бтр</c:v>
                </c:pt>
                <c:pt idx="9">
                  <c:v>7в</c:v>
                </c:pt>
                <c:pt idx="10">
                  <c:v>7г  зпр</c:v>
                </c:pt>
                <c:pt idx="11">
                  <c:v>8а</c:v>
                </c:pt>
                <c:pt idx="12">
                  <c:v>8б бтр</c:v>
                </c:pt>
                <c:pt idx="13">
                  <c:v>8в  зпр</c:v>
                </c:pt>
                <c:pt idx="14">
                  <c:v>9а</c:v>
                </c:pt>
                <c:pt idx="15">
                  <c:v>9б тр</c:v>
                </c:pt>
                <c:pt idx="16">
                  <c:v>9в</c:v>
                </c:pt>
              </c:strCache>
            </c:strRef>
          </c:cat>
          <c:val>
            <c:numRef>
              <c:f>('I четверть'!$K$2:$K$5,'I четверть'!$K$7:$K$9,'I четверть'!$K$11:$K$14,'I четверть'!$K$16:$K$18,'I четверть'!$K$20:$K$22)</c:f>
              <c:numCache>
                <c:formatCode>0%</c:formatCode>
                <c:ptCount val="17"/>
                <c:pt idx="0">
                  <c:v>0.20833333333333334</c:v>
                </c:pt>
                <c:pt idx="1">
                  <c:v>0.38095238095238093</c:v>
                </c:pt>
                <c:pt idx="2">
                  <c:v>0.25</c:v>
                </c:pt>
                <c:pt idx="3">
                  <c:v>0.16666666666666666</c:v>
                </c:pt>
                <c:pt idx="4">
                  <c:v>0.4</c:v>
                </c:pt>
                <c:pt idx="5">
                  <c:v>0.11538461538461539</c:v>
                </c:pt>
                <c:pt idx="6">
                  <c:v>0.18518518518518517</c:v>
                </c:pt>
                <c:pt idx="7">
                  <c:v>0.48148148148148145</c:v>
                </c:pt>
                <c:pt idx="8">
                  <c:v>0.2857142857142857</c:v>
                </c:pt>
                <c:pt idx="9">
                  <c:v>0.13043478260869565</c:v>
                </c:pt>
                <c:pt idx="10">
                  <c:v>9.0909090909090912E-2</c:v>
                </c:pt>
                <c:pt idx="11">
                  <c:v>0.19230769230769232</c:v>
                </c:pt>
                <c:pt idx="12">
                  <c:v>0.19230769230769232</c:v>
                </c:pt>
                <c:pt idx="13">
                  <c:v>7.6923076923076927E-2</c:v>
                </c:pt>
                <c:pt idx="14">
                  <c:v>0.17391304347826086</c:v>
                </c:pt>
                <c:pt idx="15">
                  <c:v>0.13043478260869565</c:v>
                </c:pt>
                <c:pt idx="16">
                  <c:v>0.12</c:v>
                </c:pt>
              </c:numCache>
            </c:numRef>
          </c:val>
        </c:ser>
        <c:dLbls/>
        <c:marker val="1"/>
        <c:axId val="95848320"/>
        <c:axId val="95849856"/>
      </c:lineChart>
      <c:catAx>
        <c:axId val="95848320"/>
        <c:scaling>
          <c:orientation val="minMax"/>
        </c:scaling>
        <c:axPos val="b"/>
        <c:majorGridlines/>
        <c:tickLblPos val="nextTo"/>
        <c:crossAx val="95849856"/>
        <c:crosses val="autoZero"/>
        <c:auto val="1"/>
        <c:lblAlgn val="ctr"/>
        <c:lblOffset val="100"/>
      </c:catAx>
      <c:valAx>
        <c:axId val="95849856"/>
        <c:scaling>
          <c:orientation val="minMax"/>
        </c:scaling>
        <c:axPos val="l"/>
        <c:majorGridlines/>
        <c:numFmt formatCode="0%" sourceLinked="1"/>
        <c:tickLblPos val="nextTo"/>
        <c:crossAx val="9584832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0"/>
  <c:chart>
    <c:plotArea>
      <c:layout/>
      <c:barChart>
        <c:barDir val="col"/>
        <c:grouping val="stacked"/>
        <c:ser>
          <c:idx val="0"/>
          <c:order val="0"/>
          <c:tx>
            <c:v>отличники</c:v>
          </c:tx>
          <c:spPr>
            <a:solidFill>
              <a:srgbClr val="FFFF00"/>
            </a:solidFill>
          </c:spPr>
          <c:cat>
            <c:strRef>
              <c:f>('II четверть'!$A$2:$A$5,'II четверть'!$A$7:$A$9,'II четверть'!$A$11:$A$14,'II четверть'!$A$16:$A$18,'II четверть'!$A$20:$A$22,'II четверть'!$A$25:$A$26)</c:f>
              <c:strCache>
                <c:ptCount val="19"/>
                <c:pt idx="0">
                  <c:v>5а</c:v>
                </c:pt>
                <c:pt idx="1">
                  <c:v>5б бтр</c:v>
                </c:pt>
                <c:pt idx="2">
                  <c:v>5в</c:v>
                </c:pt>
                <c:pt idx="3">
                  <c:v>5г зпр</c:v>
                </c:pt>
                <c:pt idx="4">
                  <c:v>6а</c:v>
                </c:pt>
                <c:pt idx="5">
                  <c:v>6б бтр</c:v>
                </c:pt>
                <c:pt idx="6">
                  <c:v>6в</c:v>
                </c:pt>
                <c:pt idx="7">
                  <c:v>7а</c:v>
                </c:pt>
                <c:pt idx="8">
                  <c:v>7б бтр</c:v>
                </c:pt>
                <c:pt idx="9">
                  <c:v>7в</c:v>
                </c:pt>
                <c:pt idx="10">
                  <c:v>7г  зпр</c:v>
                </c:pt>
                <c:pt idx="11">
                  <c:v>8а</c:v>
                </c:pt>
                <c:pt idx="12">
                  <c:v>8б бтр</c:v>
                </c:pt>
                <c:pt idx="13">
                  <c:v>8в  зпр</c:v>
                </c:pt>
                <c:pt idx="14">
                  <c:v>9а</c:v>
                </c:pt>
                <c:pt idx="15">
                  <c:v>9б тр</c:v>
                </c:pt>
                <c:pt idx="16">
                  <c:v>9в</c:v>
                </c:pt>
                <c:pt idx="17">
                  <c:v>10а</c:v>
                </c:pt>
                <c:pt idx="18">
                  <c:v>11а</c:v>
                </c:pt>
              </c:strCache>
            </c:strRef>
          </c:cat>
          <c:val>
            <c:numRef>
              <c:f>('II четверть'!$H$2:$H$5,'II четверть'!$H$7:$H$9,'II четверть'!$H$11:$H$14,'II четверть'!$H$16:$H$18,'II четверть'!$H$20:$H$22,'II четверть'!$H$25:$H$26)</c:f>
              <c:numCache>
                <c:formatCode>General</c:formatCode>
                <c:ptCount val="19"/>
                <c:pt idx="2">
                  <c:v>1</c:v>
                </c:pt>
                <c:pt idx="4">
                  <c:v>3</c:v>
                </c:pt>
                <c:pt idx="7">
                  <c:v>3</c:v>
                </c:pt>
                <c:pt idx="11">
                  <c:v>1</c:v>
                </c:pt>
                <c:pt idx="14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ser>
          <c:idx val="1"/>
          <c:order val="1"/>
          <c:tx>
            <c:v>ударники</c:v>
          </c:tx>
          <c:spPr>
            <a:solidFill>
              <a:srgbClr val="00B0F0"/>
            </a:solidFill>
          </c:spPr>
          <c:cat>
            <c:strRef>
              <c:f>('II четверть'!$A$2:$A$5,'II четверть'!$A$7:$A$9,'II четверть'!$A$11:$A$14,'II четверть'!$A$16:$A$18,'II четверть'!$A$20:$A$22,'II четверть'!$A$25:$A$26)</c:f>
              <c:strCache>
                <c:ptCount val="19"/>
                <c:pt idx="0">
                  <c:v>5а</c:v>
                </c:pt>
                <c:pt idx="1">
                  <c:v>5б бтр</c:v>
                </c:pt>
                <c:pt idx="2">
                  <c:v>5в</c:v>
                </c:pt>
                <c:pt idx="3">
                  <c:v>5г зпр</c:v>
                </c:pt>
                <c:pt idx="4">
                  <c:v>6а</c:v>
                </c:pt>
                <c:pt idx="5">
                  <c:v>6б бтр</c:v>
                </c:pt>
                <c:pt idx="6">
                  <c:v>6в</c:v>
                </c:pt>
                <c:pt idx="7">
                  <c:v>7а</c:v>
                </c:pt>
                <c:pt idx="8">
                  <c:v>7б бтр</c:v>
                </c:pt>
                <c:pt idx="9">
                  <c:v>7в</c:v>
                </c:pt>
                <c:pt idx="10">
                  <c:v>7г  зпр</c:v>
                </c:pt>
                <c:pt idx="11">
                  <c:v>8а</c:v>
                </c:pt>
                <c:pt idx="12">
                  <c:v>8б бтр</c:v>
                </c:pt>
                <c:pt idx="13">
                  <c:v>8в  зпр</c:v>
                </c:pt>
                <c:pt idx="14">
                  <c:v>9а</c:v>
                </c:pt>
                <c:pt idx="15">
                  <c:v>9б тр</c:v>
                </c:pt>
                <c:pt idx="16">
                  <c:v>9в</c:v>
                </c:pt>
                <c:pt idx="17">
                  <c:v>10а</c:v>
                </c:pt>
                <c:pt idx="18">
                  <c:v>11а</c:v>
                </c:pt>
              </c:strCache>
            </c:strRef>
          </c:cat>
          <c:val>
            <c:numRef>
              <c:f>('II четверть'!$I$2:$I$5,'II четверть'!$I$7:$I$9,'II четверть'!$I$11:$I$14,'II четверть'!$I$16:$I$18,'II четверть'!$I$20:$I$22,'II четверть'!$I$25:$I$26)</c:f>
              <c:numCache>
                <c:formatCode>General</c:formatCode>
                <c:ptCount val="19"/>
                <c:pt idx="0">
                  <c:v>6</c:v>
                </c:pt>
                <c:pt idx="1">
                  <c:v>7</c:v>
                </c:pt>
                <c:pt idx="2">
                  <c:v>5</c:v>
                </c:pt>
                <c:pt idx="3">
                  <c:v>2</c:v>
                </c:pt>
                <c:pt idx="4">
                  <c:v>7</c:v>
                </c:pt>
                <c:pt idx="5">
                  <c:v>1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2</c:v>
                </c:pt>
                <c:pt idx="10">
                  <c:v>1</c:v>
                </c:pt>
                <c:pt idx="11">
                  <c:v>5</c:v>
                </c:pt>
                <c:pt idx="12">
                  <c:v>4</c:v>
                </c:pt>
                <c:pt idx="13">
                  <c:v>1</c:v>
                </c:pt>
                <c:pt idx="14">
                  <c:v>5</c:v>
                </c:pt>
                <c:pt idx="15">
                  <c:v>3</c:v>
                </c:pt>
                <c:pt idx="16">
                  <c:v>4</c:v>
                </c:pt>
                <c:pt idx="17">
                  <c:v>9</c:v>
                </c:pt>
                <c:pt idx="18">
                  <c:v>5</c:v>
                </c:pt>
              </c:numCache>
            </c:numRef>
          </c:val>
        </c:ser>
        <c:ser>
          <c:idx val="2"/>
          <c:order val="2"/>
          <c:tx>
            <c:v>неуспевающие</c:v>
          </c:tx>
          <c:spPr>
            <a:solidFill>
              <a:srgbClr val="FF0000"/>
            </a:solidFill>
          </c:spPr>
          <c:cat>
            <c:strRef>
              <c:f>('II четверть'!$A$2:$A$5,'II четверть'!$A$7:$A$9,'II четверть'!$A$11:$A$14,'II четверть'!$A$16:$A$18,'II четверть'!$A$20:$A$22,'II четверть'!$A$25:$A$26)</c:f>
              <c:strCache>
                <c:ptCount val="19"/>
                <c:pt idx="0">
                  <c:v>5а</c:v>
                </c:pt>
                <c:pt idx="1">
                  <c:v>5б бтр</c:v>
                </c:pt>
                <c:pt idx="2">
                  <c:v>5в</c:v>
                </c:pt>
                <c:pt idx="3">
                  <c:v>5г зпр</c:v>
                </c:pt>
                <c:pt idx="4">
                  <c:v>6а</c:v>
                </c:pt>
                <c:pt idx="5">
                  <c:v>6б бтр</c:v>
                </c:pt>
                <c:pt idx="6">
                  <c:v>6в</c:v>
                </c:pt>
                <c:pt idx="7">
                  <c:v>7а</c:v>
                </c:pt>
                <c:pt idx="8">
                  <c:v>7б бтр</c:v>
                </c:pt>
                <c:pt idx="9">
                  <c:v>7в</c:v>
                </c:pt>
                <c:pt idx="10">
                  <c:v>7г  зпр</c:v>
                </c:pt>
                <c:pt idx="11">
                  <c:v>8а</c:v>
                </c:pt>
                <c:pt idx="12">
                  <c:v>8б бтр</c:v>
                </c:pt>
                <c:pt idx="13">
                  <c:v>8в  зпр</c:v>
                </c:pt>
                <c:pt idx="14">
                  <c:v>9а</c:v>
                </c:pt>
                <c:pt idx="15">
                  <c:v>9б тр</c:v>
                </c:pt>
                <c:pt idx="16">
                  <c:v>9в</c:v>
                </c:pt>
                <c:pt idx="17">
                  <c:v>10а</c:v>
                </c:pt>
                <c:pt idx="18">
                  <c:v>11а</c:v>
                </c:pt>
              </c:strCache>
            </c:strRef>
          </c:cat>
          <c:val>
            <c:numRef>
              <c:f>('II четверть'!$J$2:$J$5,'II четверть'!$J$7:$J$9,'II четверть'!$J$11:$J$14,'II четверть'!$J$16:$J$18,'II четверть'!$J$20:$J$22,'II четверть'!$J$25:$J$26)</c:f>
              <c:numCache>
                <c:formatCode>General</c:formatCode>
                <c:ptCount val="19"/>
                <c:pt idx="3">
                  <c:v>1</c:v>
                </c:pt>
                <c:pt idx="5">
                  <c:v>1</c:v>
                </c:pt>
                <c:pt idx="7">
                  <c:v>2</c:v>
                </c:pt>
                <c:pt idx="9">
                  <c:v>3</c:v>
                </c:pt>
                <c:pt idx="11">
                  <c:v>1</c:v>
                </c:pt>
                <c:pt idx="12">
                  <c:v>1</c:v>
                </c:pt>
                <c:pt idx="14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dLbls>
          <c:showVal val="1"/>
        </c:dLbls>
        <c:overlap val="100"/>
        <c:axId val="96578944"/>
        <c:axId val="96584832"/>
      </c:barChart>
      <c:catAx>
        <c:axId val="96578944"/>
        <c:scaling>
          <c:orientation val="minMax"/>
        </c:scaling>
        <c:axPos val="b"/>
        <c:tickLblPos val="nextTo"/>
        <c:crossAx val="96584832"/>
        <c:crosses val="autoZero"/>
        <c:auto val="1"/>
        <c:lblAlgn val="ctr"/>
        <c:lblOffset val="100"/>
      </c:catAx>
      <c:valAx>
        <c:axId val="96584832"/>
        <c:scaling>
          <c:orientation val="minMax"/>
        </c:scaling>
        <c:axPos val="l"/>
        <c:majorGridlines/>
        <c:numFmt formatCode="General" sourceLinked="1"/>
        <c:tickLblPos val="nextTo"/>
        <c:crossAx val="96578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802659348674793"/>
          <c:y val="0.25868328958880138"/>
          <c:w val="0.12614788987673101"/>
          <c:h val="0.27542588692081982"/>
        </c:manualLayout>
      </c:layout>
      <c:txPr>
        <a:bodyPr/>
        <a:lstStyle/>
        <a:p>
          <a:pPr>
            <a:defRPr sz="1150" baseline="0"/>
          </a:pPr>
          <a:endParaRPr lang="ru-RU"/>
        </a:p>
      </c:txPr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0">
                <a:latin typeface="качествоArial"/>
                <a:cs typeface="Arial" pitchFamily="34" charset="0"/>
              </a:defRPr>
            </a:pPr>
            <a:r>
              <a:rPr lang="ru-RU" sz="1200" b="0">
                <a:latin typeface="качествоArial"/>
                <a:cs typeface="Arial" pitchFamily="34" charset="0"/>
              </a:rPr>
              <a:t>качество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1 четверть</c:v>
          </c:tx>
          <c:cat>
            <c:strRef>
              <c:f>('II четверть'!$A$2:$A$5,'II четверть'!$A$7:$A$9,'II четверть'!$A$11:$A$14,'II четверть'!$A$16:$A$18,'II четверть'!$A$20:$A$22,'II четверть'!$A$25:$A$26)</c:f>
              <c:strCache>
                <c:ptCount val="19"/>
                <c:pt idx="0">
                  <c:v>5а</c:v>
                </c:pt>
                <c:pt idx="1">
                  <c:v>5б бтр</c:v>
                </c:pt>
                <c:pt idx="2">
                  <c:v>5в</c:v>
                </c:pt>
                <c:pt idx="3">
                  <c:v>5г зпр</c:v>
                </c:pt>
                <c:pt idx="4">
                  <c:v>6а</c:v>
                </c:pt>
                <c:pt idx="5">
                  <c:v>6б бтр</c:v>
                </c:pt>
                <c:pt idx="6">
                  <c:v>6в</c:v>
                </c:pt>
                <c:pt idx="7">
                  <c:v>7а</c:v>
                </c:pt>
                <c:pt idx="8">
                  <c:v>7б бтр</c:v>
                </c:pt>
                <c:pt idx="9">
                  <c:v>7в</c:v>
                </c:pt>
                <c:pt idx="10">
                  <c:v>7г  зпр</c:v>
                </c:pt>
                <c:pt idx="11">
                  <c:v>8а</c:v>
                </c:pt>
                <c:pt idx="12">
                  <c:v>8б бтр</c:v>
                </c:pt>
                <c:pt idx="13">
                  <c:v>8в  зпр</c:v>
                </c:pt>
                <c:pt idx="14">
                  <c:v>9а</c:v>
                </c:pt>
                <c:pt idx="15">
                  <c:v>9б тр</c:v>
                </c:pt>
                <c:pt idx="16">
                  <c:v>9в</c:v>
                </c:pt>
                <c:pt idx="17">
                  <c:v>10а</c:v>
                </c:pt>
                <c:pt idx="18">
                  <c:v>11а</c:v>
                </c:pt>
              </c:strCache>
            </c:strRef>
          </c:cat>
          <c:val>
            <c:numRef>
              <c:f>('I четверть'!$K$2:$K$5,'I четверть'!$K$7:$K$9,'I четверть'!$K$11:$K$14,'I четверть'!$K$16:$K$18,'I четверть'!$K$20:$K$22)</c:f>
              <c:numCache>
                <c:formatCode>0%</c:formatCode>
                <c:ptCount val="17"/>
                <c:pt idx="0">
                  <c:v>0.20833333333333334</c:v>
                </c:pt>
                <c:pt idx="1">
                  <c:v>0.38095238095238093</c:v>
                </c:pt>
                <c:pt idx="2">
                  <c:v>0.25</c:v>
                </c:pt>
                <c:pt idx="3">
                  <c:v>0.16666666666666666</c:v>
                </c:pt>
                <c:pt idx="4">
                  <c:v>0.4</c:v>
                </c:pt>
                <c:pt idx="5">
                  <c:v>0.11538461538461539</c:v>
                </c:pt>
                <c:pt idx="6">
                  <c:v>0.18518518518518517</c:v>
                </c:pt>
                <c:pt idx="7">
                  <c:v>0.48148148148148145</c:v>
                </c:pt>
                <c:pt idx="8">
                  <c:v>0.2857142857142857</c:v>
                </c:pt>
                <c:pt idx="9">
                  <c:v>0.13043478260869565</c:v>
                </c:pt>
                <c:pt idx="10">
                  <c:v>9.0909090909090912E-2</c:v>
                </c:pt>
                <c:pt idx="11">
                  <c:v>0.19230769230769232</c:v>
                </c:pt>
                <c:pt idx="12">
                  <c:v>0.19230769230769232</c:v>
                </c:pt>
                <c:pt idx="13">
                  <c:v>7.6923076923076927E-2</c:v>
                </c:pt>
                <c:pt idx="14">
                  <c:v>0.17391304347826086</c:v>
                </c:pt>
                <c:pt idx="15">
                  <c:v>0.13043478260869565</c:v>
                </c:pt>
                <c:pt idx="16">
                  <c:v>0.12</c:v>
                </c:pt>
              </c:numCache>
            </c:numRef>
          </c:val>
        </c:ser>
        <c:ser>
          <c:idx val="1"/>
          <c:order val="1"/>
          <c:tx>
            <c:v>2 четверть</c:v>
          </c:tx>
          <c:cat>
            <c:strRef>
              <c:f>('II четверть'!$A$2:$A$5,'II четверть'!$A$7:$A$9,'II четверть'!$A$11:$A$14,'II четверть'!$A$16:$A$18,'II четверть'!$A$20:$A$22,'II четверть'!$A$25:$A$26)</c:f>
              <c:strCache>
                <c:ptCount val="19"/>
                <c:pt idx="0">
                  <c:v>5а</c:v>
                </c:pt>
                <c:pt idx="1">
                  <c:v>5б бтр</c:v>
                </c:pt>
                <c:pt idx="2">
                  <c:v>5в</c:v>
                </c:pt>
                <c:pt idx="3">
                  <c:v>5г зпр</c:v>
                </c:pt>
                <c:pt idx="4">
                  <c:v>6а</c:v>
                </c:pt>
                <c:pt idx="5">
                  <c:v>6б бтр</c:v>
                </c:pt>
                <c:pt idx="6">
                  <c:v>6в</c:v>
                </c:pt>
                <c:pt idx="7">
                  <c:v>7а</c:v>
                </c:pt>
                <c:pt idx="8">
                  <c:v>7б бтр</c:v>
                </c:pt>
                <c:pt idx="9">
                  <c:v>7в</c:v>
                </c:pt>
                <c:pt idx="10">
                  <c:v>7г  зпр</c:v>
                </c:pt>
                <c:pt idx="11">
                  <c:v>8а</c:v>
                </c:pt>
                <c:pt idx="12">
                  <c:v>8б бтр</c:v>
                </c:pt>
                <c:pt idx="13">
                  <c:v>8в  зпр</c:v>
                </c:pt>
                <c:pt idx="14">
                  <c:v>9а</c:v>
                </c:pt>
                <c:pt idx="15">
                  <c:v>9б тр</c:v>
                </c:pt>
                <c:pt idx="16">
                  <c:v>9в</c:v>
                </c:pt>
                <c:pt idx="17">
                  <c:v>10а</c:v>
                </c:pt>
                <c:pt idx="18">
                  <c:v>11а</c:v>
                </c:pt>
              </c:strCache>
            </c:strRef>
          </c:cat>
          <c:val>
            <c:numRef>
              <c:f>('II четверть'!$L$2:$L$5,'II четверть'!$L$7:$L$9,'II четверть'!$L$11:$L$14,'II четверть'!$L$16:$L$18,'II четверть'!$L$20:$L$22,'II четверть'!$L$25:$L$26)</c:f>
              <c:numCache>
                <c:formatCode>0%</c:formatCode>
                <c:ptCount val="19"/>
                <c:pt idx="0">
                  <c:v>0.25</c:v>
                </c:pt>
                <c:pt idx="1">
                  <c:v>0.31818181818181818</c:v>
                </c:pt>
                <c:pt idx="2">
                  <c:v>0.25</c:v>
                </c:pt>
                <c:pt idx="3">
                  <c:v>0.16666666666666666</c:v>
                </c:pt>
                <c:pt idx="4">
                  <c:v>0.38461538461538464</c:v>
                </c:pt>
                <c:pt idx="5">
                  <c:v>0.04</c:v>
                </c:pt>
                <c:pt idx="6">
                  <c:v>0.25925925925925924</c:v>
                </c:pt>
                <c:pt idx="7">
                  <c:v>0.37037037037037035</c:v>
                </c:pt>
                <c:pt idx="8">
                  <c:v>0.23809523809523808</c:v>
                </c:pt>
                <c:pt idx="9">
                  <c:v>8.6956521739130432E-2</c:v>
                </c:pt>
                <c:pt idx="10">
                  <c:v>9.0909090909090912E-2</c:v>
                </c:pt>
                <c:pt idx="11">
                  <c:v>0.23076923076923078</c:v>
                </c:pt>
                <c:pt idx="12">
                  <c:v>0.15384615384615385</c:v>
                </c:pt>
                <c:pt idx="13">
                  <c:v>7.1428571428571425E-2</c:v>
                </c:pt>
                <c:pt idx="14">
                  <c:v>0.2608695652173913</c:v>
                </c:pt>
                <c:pt idx="15">
                  <c:v>0.13043478260869565</c:v>
                </c:pt>
                <c:pt idx="16">
                  <c:v>0.16</c:v>
                </c:pt>
                <c:pt idx="17">
                  <c:v>0.47619047619047616</c:v>
                </c:pt>
                <c:pt idx="18">
                  <c:v>0.24</c:v>
                </c:pt>
              </c:numCache>
            </c:numRef>
          </c:val>
        </c:ser>
        <c:dLbls/>
        <c:marker val="1"/>
        <c:axId val="96617216"/>
        <c:axId val="96618752"/>
      </c:lineChart>
      <c:catAx>
        <c:axId val="96617216"/>
        <c:scaling>
          <c:orientation val="minMax"/>
        </c:scaling>
        <c:axPos val="b"/>
        <c:majorGridlines/>
        <c:numFmt formatCode="General" sourceLinked="1"/>
        <c:tickLblPos val="nextTo"/>
        <c:crossAx val="96618752"/>
        <c:crosses val="autoZero"/>
        <c:auto val="1"/>
        <c:lblAlgn val="ctr"/>
        <c:lblOffset val="100"/>
      </c:catAx>
      <c:valAx>
        <c:axId val="96618752"/>
        <c:scaling>
          <c:orientation val="minMax"/>
        </c:scaling>
        <c:axPos val="l"/>
        <c:majorGridlines/>
        <c:numFmt formatCode="0%" sourceLinked="1"/>
        <c:tickLblPos val="nextTo"/>
        <c:crossAx val="9661721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0"/>
  <c:chart>
    <c:plotArea>
      <c:layout/>
      <c:barChart>
        <c:barDir val="col"/>
        <c:grouping val="stacked"/>
        <c:ser>
          <c:idx val="0"/>
          <c:order val="0"/>
          <c:tx>
            <c:v>отличники</c:v>
          </c:tx>
          <c:spPr>
            <a:solidFill>
              <a:srgbClr val="FFFF00"/>
            </a:solidFill>
          </c:spPr>
          <c:cat>
            <c:strRef>
              <c:f>('III  четверть'!$A$2:$A$5,'III  четверть'!$A$7:$A$9,'III  четверть'!$A$11:$A$14,'III  четверть'!$A$16:$A$18,'III  четверть'!$A$20:$A$22,'III  четверть'!$A$25:$A$26)</c:f>
              <c:strCache>
                <c:ptCount val="19"/>
                <c:pt idx="0">
                  <c:v>5а</c:v>
                </c:pt>
                <c:pt idx="1">
                  <c:v>5б бтр</c:v>
                </c:pt>
                <c:pt idx="2">
                  <c:v>5в</c:v>
                </c:pt>
                <c:pt idx="3">
                  <c:v>5г зпр</c:v>
                </c:pt>
                <c:pt idx="4">
                  <c:v>6а</c:v>
                </c:pt>
                <c:pt idx="5">
                  <c:v>6б бтр</c:v>
                </c:pt>
                <c:pt idx="6">
                  <c:v>6в</c:v>
                </c:pt>
                <c:pt idx="7">
                  <c:v>7а</c:v>
                </c:pt>
                <c:pt idx="8">
                  <c:v>7б бтр</c:v>
                </c:pt>
                <c:pt idx="9">
                  <c:v>7в</c:v>
                </c:pt>
                <c:pt idx="10">
                  <c:v>7г  зпр</c:v>
                </c:pt>
                <c:pt idx="11">
                  <c:v>8а</c:v>
                </c:pt>
                <c:pt idx="12">
                  <c:v>8б бтр</c:v>
                </c:pt>
                <c:pt idx="13">
                  <c:v>8в  зпр</c:v>
                </c:pt>
                <c:pt idx="14">
                  <c:v>9а</c:v>
                </c:pt>
                <c:pt idx="15">
                  <c:v>9б тр</c:v>
                </c:pt>
                <c:pt idx="16">
                  <c:v>9в</c:v>
                </c:pt>
                <c:pt idx="17">
                  <c:v>10а</c:v>
                </c:pt>
                <c:pt idx="18">
                  <c:v>11а</c:v>
                </c:pt>
              </c:strCache>
            </c:strRef>
          </c:cat>
          <c:val>
            <c:numRef>
              <c:f>('III  четверть'!$H$2:$H$5,'III  четверть'!$H$7:$H$9,'III  четверть'!$H$11:$H$14,'III  четверть'!$H$16:$H$18,'III  четверть'!$H$20:$H$22)</c:f>
              <c:numCache>
                <c:formatCode>General</c:formatCode>
                <c:ptCount val="17"/>
              </c:numCache>
            </c:numRef>
          </c:val>
        </c:ser>
        <c:ser>
          <c:idx val="1"/>
          <c:order val="1"/>
          <c:tx>
            <c:v>ударники</c:v>
          </c:tx>
          <c:spPr>
            <a:solidFill>
              <a:srgbClr val="00B0F0"/>
            </a:solidFill>
          </c:spPr>
          <c:cat>
            <c:strRef>
              <c:f>('III  четверть'!$A$2:$A$5,'III  четверть'!$A$7:$A$9,'III  четверть'!$A$11:$A$14,'III  четверть'!$A$16:$A$18,'III  четверть'!$A$20:$A$22,'III  четверть'!$A$25:$A$26)</c:f>
              <c:strCache>
                <c:ptCount val="19"/>
                <c:pt idx="0">
                  <c:v>5а</c:v>
                </c:pt>
                <c:pt idx="1">
                  <c:v>5б бтр</c:v>
                </c:pt>
                <c:pt idx="2">
                  <c:v>5в</c:v>
                </c:pt>
                <c:pt idx="3">
                  <c:v>5г зпр</c:v>
                </c:pt>
                <c:pt idx="4">
                  <c:v>6а</c:v>
                </c:pt>
                <c:pt idx="5">
                  <c:v>6б бтр</c:v>
                </c:pt>
                <c:pt idx="6">
                  <c:v>6в</c:v>
                </c:pt>
                <c:pt idx="7">
                  <c:v>7а</c:v>
                </c:pt>
                <c:pt idx="8">
                  <c:v>7б бтр</c:v>
                </c:pt>
                <c:pt idx="9">
                  <c:v>7в</c:v>
                </c:pt>
                <c:pt idx="10">
                  <c:v>7г  зпр</c:v>
                </c:pt>
                <c:pt idx="11">
                  <c:v>8а</c:v>
                </c:pt>
                <c:pt idx="12">
                  <c:v>8б бтр</c:v>
                </c:pt>
                <c:pt idx="13">
                  <c:v>8в  зпр</c:v>
                </c:pt>
                <c:pt idx="14">
                  <c:v>9а</c:v>
                </c:pt>
                <c:pt idx="15">
                  <c:v>9б тр</c:v>
                </c:pt>
                <c:pt idx="16">
                  <c:v>9в</c:v>
                </c:pt>
                <c:pt idx="17">
                  <c:v>10а</c:v>
                </c:pt>
                <c:pt idx="18">
                  <c:v>11а</c:v>
                </c:pt>
              </c:strCache>
            </c:strRef>
          </c:cat>
          <c:val>
            <c:numRef>
              <c:f>('III  четверть'!$I$2:$I$5,'III  четверть'!$I$7:$I$9,'III  четверть'!$I$11:$I$14,'III  четверть'!$I$16:$I$18,'III  четверть'!$I$20:$I$22)</c:f>
              <c:numCache>
                <c:formatCode>General</c:formatCode>
                <c:ptCount val="17"/>
              </c:numCache>
            </c:numRef>
          </c:val>
        </c:ser>
        <c:ser>
          <c:idx val="2"/>
          <c:order val="2"/>
          <c:tx>
            <c:v>неуспевающие</c:v>
          </c:tx>
          <c:spPr>
            <a:solidFill>
              <a:srgbClr val="FF0000"/>
            </a:solidFill>
          </c:spPr>
          <c:cat>
            <c:strRef>
              <c:f>('III  четверть'!$A$2:$A$5,'III  четверть'!$A$7:$A$9,'III  четверть'!$A$11:$A$14,'III  четверть'!$A$16:$A$18,'III  четверть'!$A$20:$A$22,'III  четверть'!$A$25:$A$26)</c:f>
              <c:strCache>
                <c:ptCount val="19"/>
                <c:pt idx="0">
                  <c:v>5а</c:v>
                </c:pt>
                <c:pt idx="1">
                  <c:v>5б бтр</c:v>
                </c:pt>
                <c:pt idx="2">
                  <c:v>5в</c:v>
                </c:pt>
                <c:pt idx="3">
                  <c:v>5г зпр</c:v>
                </c:pt>
                <c:pt idx="4">
                  <c:v>6а</c:v>
                </c:pt>
                <c:pt idx="5">
                  <c:v>6б бтр</c:v>
                </c:pt>
                <c:pt idx="6">
                  <c:v>6в</c:v>
                </c:pt>
                <c:pt idx="7">
                  <c:v>7а</c:v>
                </c:pt>
                <c:pt idx="8">
                  <c:v>7б бтр</c:v>
                </c:pt>
                <c:pt idx="9">
                  <c:v>7в</c:v>
                </c:pt>
                <c:pt idx="10">
                  <c:v>7г  зпр</c:v>
                </c:pt>
                <c:pt idx="11">
                  <c:v>8а</c:v>
                </c:pt>
                <c:pt idx="12">
                  <c:v>8б бтр</c:v>
                </c:pt>
                <c:pt idx="13">
                  <c:v>8в  зпр</c:v>
                </c:pt>
                <c:pt idx="14">
                  <c:v>9а</c:v>
                </c:pt>
                <c:pt idx="15">
                  <c:v>9б тр</c:v>
                </c:pt>
                <c:pt idx="16">
                  <c:v>9в</c:v>
                </c:pt>
                <c:pt idx="17">
                  <c:v>10а</c:v>
                </c:pt>
                <c:pt idx="18">
                  <c:v>11а</c:v>
                </c:pt>
              </c:strCache>
            </c:strRef>
          </c:cat>
          <c:val>
            <c:numRef>
              <c:f>('III  четверть'!$J$2:$J$5,'III  четверть'!$J$7:$J$9,'III  четверть'!$J$11:$J$14,'III  четверть'!$J$16:$J$18,'III  четверть'!$J$20:$J$22)</c:f>
              <c:numCache>
                <c:formatCode>0%</c:formatCode>
                <c:ptCount val="17"/>
              </c:numCache>
            </c:numRef>
          </c:val>
        </c:ser>
        <c:dLbls/>
        <c:overlap val="100"/>
        <c:axId val="96749824"/>
        <c:axId val="96759808"/>
      </c:barChart>
      <c:catAx>
        <c:axId val="96749824"/>
        <c:scaling>
          <c:orientation val="minMax"/>
        </c:scaling>
        <c:axPos val="b"/>
        <c:tickLblPos val="nextTo"/>
        <c:crossAx val="96759808"/>
        <c:crosses val="autoZero"/>
        <c:auto val="1"/>
        <c:lblAlgn val="ctr"/>
        <c:lblOffset val="100"/>
      </c:catAx>
      <c:valAx>
        <c:axId val="96759808"/>
        <c:scaling>
          <c:orientation val="minMax"/>
        </c:scaling>
        <c:axPos val="l"/>
        <c:majorGridlines/>
        <c:numFmt formatCode="General" sourceLinked="1"/>
        <c:tickLblPos val="nextTo"/>
        <c:crossAx val="96749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802659348674793"/>
          <c:y val="0.3605351414406533"/>
          <c:w val="0.11331160810781005"/>
          <c:h val="0.26207120849024307"/>
        </c:manualLayout>
      </c:layout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0">
                <a:latin typeface="качествоArial"/>
                <a:cs typeface="Arial" pitchFamily="34" charset="0"/>
              </a:defRPr>
            </a:pPr>
            <a:r>
              <a:rPr lang="ru-RU" sz="1200" b="0">
                <a:latin typeface="качествоArial"/>
                <a:cs typeface="Arial" pitchFamily="34" charset="0"/>
              </a:rPr>
              <a:t>качество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1 четверть</c:v>
          </c:tx>
          <c:cat>
            <c:strRef>
              <c:f>('III  четверть'!$A$2:$A$5,'III  четверть'!$A$7:$A$9,'III  четверть'!$A$11:$A$14,'III  четверть'!$A$16:$A$18,'III  четверть'!$A$20:$A$22)</c:f>
              <c:strCache>
                <c:ptCount val="17"/>
                <c:pt idx="0">
                  <c:v>5а</c:v>
                </c:pt>
                <c:pt idx="1">
                  <c:v>5б бтр</c:v>
                </c:pt>
                <c:pt idx="2">
                  <c:v>5в</c:v>
                </c:pt>
                <c:pt idx="3">
                  <c:v>5г зпр</c:v>
                </c:pt>
                <c:pt idx="4">
                  <c:v>6а</c:v>
                </c:pt>
                <c:pt idx="5">
                  <c:v>6б бтр</c:v>
                </c:pt>
                <c:pt idx="6">
                  <c:v>6в</c:v>
                </c:pt>
                <c:pt idx="7">
                  <c:v>7а</c:v>
                </c:pt>
                <c:pt idx="8">
                  <c:v>7б бтр</c:v>
                </c:pt>
                <c:pt idx="9">
                  <c:v>7в</c:v>
                </c:pt>
                <c:pt idx="10">
                  <c:v>7г  зпр</c:v>
                </c:pt>
                <c:pt idx="11">
                  <c:v>8а</c:v>
                </c:pt>
                <c:pt idx="12">
                  <c:v>8б бтр</c:v>
                </c:pt>
                <c:pt idx="13">
                  <c:v>8в  зпр</c:v>
                </c:pt>
                <c:pt idx="14">
                  <c:v>9а</c:v>
                </c:pt>
                <c:pt idx="15">
                  <c:v>9б тр</c:v>
                </c:pt>
                <c:pt idx="16">
                  <c:v>9в</c:v>
                </c:pt>
              </c:strCache>
            </c:strRef>
          </c:cat>
          <c:val>
            <c:numRef>
              <c:f>('I четверть'!$K$2:$K$5,'I четверть'!$K$7:$K$9,'I четверть'!$K$11:$K$14,'I четверть'!$K$16:$K$18,'I четверть'!$K$20:$K$22)</c:f>
              <c:numCache>
                <c:formatCode>0%</c:formatCode>
                <c:ptCount val="17"/>
                <c:pt idx="0">
                  <c:v>0.20833333333333334</c:v>
                </c:pt>
                <c:pt idx="1">
                  <c:v>0.38095238095238093</c:v>
                </c:pt>
                <c:pt idx="2">
                  <c:v>0.25</c:v>
                </c:pt>
                <c:pt idx="3">
                  <c:v>0.16666666666666666</c:v>
                </c:pt>
                <c:pt idx="4">
                  <c:v>0.4</c:v>
                </c:pt>
                <c:pt idx="5">
                  <c:v>0.11538461538461539</c:v>
                </c:pt>
                <c:pt idx="6">
                  <c:v>0.18518518518518517</c:v>
                </c:pt>
                <c:pt idx="7">
                  <c:v>0.48148148148148145</c:v>
                </c:pt>
                <c:pt idx="8">
                  <c:v>0.2857142857142857</c:v>
                </c:pt>
                <c:pt idx="9">
                  <c:v>0.13043478260869565</c:v>
                </c:pt>
                <c:pt idx="10">
                  <c:v>9.0909090909090912E-2</c:v>
                </c:pt>
                <c:pt idx="11">
                  <c:v>0.19230769230769232</c:v>
                </c:pt>
                <c:pt idx="12">
                  <c:v>0.19230769230769232</c:v>
                </c:pt>
                <c:pt idx="13">
                  <c:v>7.6923076923076927E-2</c:v>
                </c:pt>
                <c:pt idx="14">
                  <c:v>0.17391304347826086</c:v>
                </c:pt>
                <c:pt idx="15">
                  <c:v>0.13043478260869565</c:v>
                </c:pt>
                <c:pt idx="16">
                  <c:v>0.12</c:v>
                </c:pt>
              </c:numCache>
            </c:numRef>
          </c:val>
        </c:ser>
        <c:ser>
          <c:idx val="1"/>
          <c:order val="1"/>
          <c:tx>
            <c:v>2 четверть</c:v>
          </c:tx>
          <c:cat>
            <c:strRef>
              <c:f>('III  четверть'!$A$2:$A$5,'III  четверть'!$A$7:$A$9,'III  четверть'!$A$11:$A$14,'III  четверть'!$A$16:$A$18,'III  четверть'!$A$20:$A$22)</c:f>
              <c:strCache>
                <c:ptCount val="17"/>
                <c:pt idx="0">
                  <c:v>5а</c:v>
                </c:pt>
                <c:pt idx="1">
                  <c:v>5б бтр</c:v>
                </c:pt>
                <c:pt idx="2">
                  <c:v>5в</c:v>
                </c:pt>
                <c:pt idx="3">
                  <c:v>5г зпр</c:v>
                </c:pt>
                <c:pt idx="4">
                  <c:v>6а</c:v>
                </c:pt>
                <c:pt idx="5">
                  <c:v>6б бтр</c:v>
                </c:pt>
                <c:pt idx="6">
                  <c:v>6в</c:v>
                </c:pt>
                <c:pt idx="7">
                  <c:v>7а</c:v>
                </c:pt>
                <c:pt idx="8">
                  <c:v>7б бтр</c:v>
                </c:pt>
                <c:pt idx="9">
                  <c:v>7в</c:v>
                </c:pt>
                <c:pt idx="10">
                  <c:v>7г  зпр</c:v>
                </c:pt>
                <c:pt idx="11">
                  <c:v>8а</c:v>
                </c:pt>
                <c:pt idx="12">
                  <c:v>8б бтр</c:v>
                </c:pt>
                <c:pt idx="13">
                  <c:v>8в  зпр</c:v>
                </c:pt>
                <c:pt idx="14">
                  <c:v>9а</c:v>
                </c:pt>
                <c:pt idx="15">
                  <c:v>9б тр</c:v>
                </c:pt>
                <c:pt idx="16">
                  <c:v>9в</c:v>
                </c:pt>
              </c:strCache>
            </c:strRef>
          </c:cat>
          <c:val>
            <c:numRef>
              <c:f>('II четверть'!$L$2:$L$5,'II четверть'!$L$7:$L$9,'II четверть'!$L$11:$L$14,'II четверть'!$L$16:$L$18,'II четверть'!$L$20:$L$22,'II четверть'!$L$25:$L$26)</c:f>
              <c:numCache>
                <c:formatCode>0%</c:formatCode>
                <c:ptCount val="19"/>
                <c:pt idx="0">
                  <c:v>0.25</c:v>
                </c:pt>
                <c:pt idx="1">
                  <c:v>0.31818181818181818</c:v>
                </c:pt>
                <c:pt idx="2">
                  <c:v>0.25</c:v>
                </c:pt>
                <c:pt idx="3">
                  <c:v>0.16666666666666666</c:v>
                </c:pt>
                <c:pt idx="4">
                  <c:v>0.38461538461538464</c:v>
                </c:pt>
                <c:pt idx="5">
                  <c:v>0.04</c:v>
                </c:pt>
                <c:pt idx="6">
                  <c:v>0.25925925925925924</c:v>
                </c:pt>
                <c:pt idx="7">
                  <c:v>0.37037037037037035</c:v>
                </c:pt>
                <c:pt idx="8">
                  <c:v>0.23809523809523808</c:v>
                </c:pt>
                <c:pt idx="9">
                  <c:v>8.6956521739130432E-2</c:v>
                </c:pt>
                <c:pt idx="10">
                  <c:v>9.0909090909090912E-2</c:v>
                </c:pt>
                <c:pt idx="11">
                  <c:v>0.23076923076923078</c:v>
                </c:pt>
                <c:pt idx="12">
                  <c:v>0.15384615384615385</c:v>
                </c:pt>
                <c:pt idx="13">
                  <c:v>7.1428571428571425E-2</c:v>
                </c:pt>
                <c:pt idx="14">
                  <c:v>0.2608695652173913</c:v>
                </c:pt>
                <c:pt idx="15">
                  <c:v>0.13043478260869565</c:v>
                </c:pt>
                <c:pt idx="16">
                  <c:v>0.16</c:v>
                </c:pt>
                <c:pt idx="17">
                  <c:v>0.47619047619047616</c:v>
                </c:pt>
                <c:pt idx="18">
                  <c:v>0.24</c:v>
                </c:pt>
              </c:numCache>
            </c:numRef>
          </c:val>
        </c:ser>
        <c:ser>
          <c:idx val="2"/>
          <c:order val="2"/>
          <c:tx>
            <c:v>3 четверть</c:v>
          </c:tx>
          <c:cat>
            <c:strRef>
              <c:f>('III  четверть'!$A$2:$A$5,'III  четверть'!$A$7:$A$9,'III  четверть'!$A$11:$A$14,'III  четверть'!$A$16:$A$18,'III  четверть'!$A$20:$A$22)</c:f>
              <c:strCache>
                <c:ptCount val="17"/>
                <c:pt idx="0">
                  <c:v>5а</c:v>
                </c:pt>
                <c:pt idx="1">
                  <c:v>5б бтр</c:v>
                </c:pt>
                <c:pt idx="2">
                  <c:v>5в</c:v>
                </c:pt>
                <c:pt idx="3">
                  <c:v>5г зпр</c:v>
                </c:pt>
                <c:pt idx="4">
                  <c:v>6а</c:v>
                </c:pt>
                <c:pt idx="5">
                  <c:v>6б бтр</c:v>
                </c:pt>
                <c:pt idx="6">
                  <c:v>6в</c:v>
                </c:pt>
                <c:pt idx="7">
                  <c:v>7а</c:v>
                </c:pt>
                <c:pt idx="8">
                  <c:v>7б бтр</c:v>
                </c:pt>
                <c:pt idx="9">
                  <c:v>7в</c:v>
                </c:pt>
                <c:pt idx="10">
                  <c:v>7г  зпр</c:v>
                </c:pt>
                <c:pt idx="11">
                  <c:v>8а</c:v>
                </c:pt>
                <c:pt idx="12">
                  <c:v>8б бтр</c:v>
                </c:pt>
                <c:pt idx="13">
                  <c:v>8в  зпр</c:v>
                </c:pt>
                <c:pt idx="14">
                  <c:v>9а</c:v>
                </c:pt>
                <c:pt idx="15">
                  <c:v>9б тр</c:v>
                </c:pt>
                <c:pt idx="16">
                  <c:v>9в</c:v>
                </c:pt>
              </c:strCache>
            </c:strRef>
          </c:cat>
          <c:val>
            <c:numRef>
              <c:f>('III  четверть'!$L$2:$L$5,'III  четверть'!$L$7:$L$9,'III  четверть'!$L$11:$L$14,'III  четверть'!$L$16:$L$18,'III  четверть'!$L$20:$L$22)</c:f>
              <c:numCache>
                <c:formatCode>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/>
        <c:marker val="1"/>
        <c:axId val="96674560"/>
        <c:axId val="96676096"/>
      </c:lineChart>
      <c:catAx>
        <c:axId val="96674560"/>
        <c:scaling>
          <c:orientation val="minMax"/>
        </c:scaling>
        <c:axPos val="b"/>
        <c:majorGridlines/>
        <c:tickLblPos val="nextTo"/>
        <c:crossAx val="96676096"/>
        <c:crosses val="autoZero"/>
        <c:auto val="1"/>
        <c:lblAlgn val="ctr"/>
        <c:lblOffset val="100"/>
      </c:catAx>
      <c:valAx>
        <c:axId val="96676096"/>
        <c:scaling>
          <c:orientation val="minMax"/>
        </c:scaling>
        <c:axPos val="l"/>
        <c:majorGridlines/>
        <c:numFmt formatCode="0%" sourceLinked="1"/>
        <c:tickLblPos val="nextTo"/>
        <c:crossAx val="9667456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0"/>
  <c:chart>
    <c:plotArea>
      <c:layout/>
      <c:barChart>
        <c:barDir val="col"/>
        <c:grouping val="stacked"/>
        <c:ser>
          <c:idx val="0"/>
          <c:order val="0"/>
          <c:tx>
            <c:v>отличники</c:v>
          </c:tx>
          <c:spPr>
            <a:solidFill>
              <a:srgbClr val="FFFF00"/>
            </a:solidFill>
          </c:spPr>
          <c:cat>
            <c:strRef>
              <c:f>('IV четверть'!$A$2:$A$5,'IV четверть'!$A$7:$A$9,'IV четверть'!$A$11:$A$14,'IV четверть'!$A$16:$A$18,'IV четверть'!$A$20:$A$22,'IV четверть'!$A$25:$A$26)</c:f>
              <c:strCache>
                <c:ptCount val="19"/>
                <c:pt idx="0">
                  <c:v>5а</c:v>
                </c:pt>
                <c:pt idx="1">
                  <c:v>5б бтр</c:v>
                </c:pt>
                <c:pt idx="2">
                  <c:v>5в</c:v>
                </c:pt>
                <c:pt idx="3">
                  <c:v>5г зпр</c:v>
                </c:pt>
                <c:pt idx="4">
                  <c:v>6а</c:v>
                </c:pt>
                <c:pt idx="5">
                  <c:v>6б бтр</c:v>
                </c:pt>
                <c:pt idx="6">
                  <c:v>6в</c:v>
                </c:pt>
                <c:pt idx="7">
                  <c:v>7а</c:v>
                </c:pt>
                <c:pt idx="8">
                  <c:v>7б бтр</c:v>
                </c:pt>
                <c:pt idx="9">
                  <c:v>7в</c:v>
                </c:pt>
                <c:pt idx="10">
                  <c:v>7г  зпр</c:v>
                </c:pt>
                <c:pt idx="11">
                  <c:v>8а</c:v>
                </c:pt>
                <c:pt idx="12">
                  <c:v>8б бтр</c:v>
                </c:pt>
                <c:pt idx="13">
                  <c:v>8в  зпр</c:v>
                </c:pt>
                <c:pt idx="14">
                  <c:v>9а</c:v>
                </c:pt>
                <c:pt idx="15">
                  <c:v>9б тр</c:v>
                </c:pt>
                <c:pt idx="16">
                  <c:v>9в</c:v>
                </c:pt>
                <c:pt idx="17">
                  <c:v>10а</c:v>
                </c:pt>
                <c:pt idx="18">
                  <c:v>11а</c:v>
                </c:pt>
              </c:strCache>
            </c:strRef>
          </c:cat>
          <c:val>
            <c:numRef>
              <c:f>('IV четверть'!$H$2:$H$5,'IV четверть'!$H$7:$H$9,'IV четверть'!$H$11:$H$14,'IV четверть'!$H$16:$H$18,'IV четверть'!$H$20:$H$22,'IV четверть'!$H$25:$H$26)</c:f>
              <c:numCache>
                <c:formatCode>General</c:formatCode>
                <c:ptCount val="19"/>
              </c:numCache>
            </c:numRef>
          </c:val>
        </c:ser>
        <c:ser>
          <c:idx val="1"/>
          <c:order val="1"/>
          <c:tx>
            <c:v>ударники</c:v>
          </c:tx>
          <c:spPr>
            <a:solidFill>
              <a:srgbClr val="00B0F0"/>
            </a:solidFill>
          </c:spPr>
          <c:cat>
            <c:strRef>
              <c:f>('IV четверть'!$A$2:$A$5,'IV четверть'!$A$7:$A$9,'IV четверть'!$A$11:$A$14,'IV четверть'!$A$16:$A$18,'IV четверть'!$A$20:$A$22,'IV четверть'!$A$25:$A$26)</c:f>
              <c:strCache>
                <c:ptCount val="19"/>
                <c:pt idx="0">
                  <c:v>5а</c:v>
                </c:pt>
                <c:pt idx="1">
                  <c:v>5б бтр</c:v>
                </c:pt>
                <c:pt idx="2">
                  <c:v>5в</c:v>
                </c:pt>
                <c:pt idx="3">
                  <c:v>5г зпр</c:v>
                </c:pt>
                <c:pt idx="4">
                  <c:v>6а</c:v>
                </c:pt>
                <c:pt idx="5">
                  <c:v>6б бтр</c:v>
                </c:pt>
                <c:pt idx="6">
                  <c:v>6в</c:v>
                </c:pt>
                <c:pt idx="7">
                  <c:v>7а</c:v>
                </c:pt>
                <c:pt idx="8">
                  <c:v>7б бтр</c:v>
                </c:pt>
                <c:pt idx="9">
                  <c:v>7в</c:v>
                </c:pt>
                <c:pt idx="10">
                  <c:v>7г  зпр</c:v>
                </c:pt>
                <c:pt idx="11">
                  <c:v>8а</c:v>
                </c:pt>
                <c:pt idx="12">
                  <c:v>8б бтр</c:v>
                </c:pt>
                <c:pt idx="13">
                  <c:v>8в  зпр</c:v>
                </c:pt>
                <c:pt idx="14">
                  <c:v>9а</c:v>
                </c:pt>
                <c:pt idx="15">
                  <c:v>9б тр</c:v>
                </c:pt>
                <c:pt idx="16">
                  <c:v>9в</c:v>
                </c:pt>
                <c:pt idx="17">
                  <c:v>10а</c:v>
                </c:pt>
                <c:pt idx="18">
                  <c:v>11а</c:v>
                </c:pt>
              </c:strCache>
            </c:strRef>
          </c:cat>
          <c:val>
            <c:numRef>
              <c:f>('IV четверть'!$I$2:$I$5,'IV четверть'!$I$7:$I$9,'IV четверть'!$I$11:$I$14,'IV четверть'!$I$16:$I$18,'IV четверть'!$I$20:$I$22,'IV четверть'!$I$25:$I$26)</c:f>
              <c:numCache>
                <c:formatCode>General</c:formatCode>
                <c:ptCount val="19"/>
              </c:numCache>
            </c:numRef>
          </c:val>
        </c:ser>
        <c:ser>
          <c:idx val="2"/>
          <c:order val="2"/>
          <c:tx>
            <c:v>неуспевающие</c:v>
          </c:tx>
          <c:spPr>
            <a:solidFill>
              <a:srgbClr val="FF0000"/>
            </a:solidFill>
          </c:spPr>
          <c:cat>
            <c:strRef>
              <c:f>('IV четверть'!$A$2:$A$5,'IV четверть'!$A$7:$A$9,'IV четверть'!$A$11:$A$14,'IV четверть'!$A$16:$A$18,'IV четверть'!$A$20:$A$22,'IV четверть'!$A$25:$A$26)</c:f>
              <c:strCache>
                <c:ptCount val="19"/>
                <c:pt idx="0">
                  <c:v>5а</c:v>
                </c:pt>
                <c:pt idx="1">
                  <c:v>5б бтр</c:v>
                </c:pt>
                <c:pt idx="2">
                  <c:v>5в</c:v>
                </c:pt>
                <c:pt idx="3">
                  <c:v>5г зпр</c:v>
                </c:pt>
                <c:pt idx="4">
                  <c:v>6а</c:v>
                </c:pt>
                <c:pt idx="5">
                  <c:v>6б бтр</c:v>
                </c:pt>
                <c:pt idx="6">
                  <c:v>6в</c:v>
                </c:pt>
                <c:pt idx="7">
                  <c:v>7а</c:v>
                </c:pt>
                <c:pt idx="8">
                  <c:v>7б бтр</c:v>
                </c:pt>
                <c:pt idx="9">
                  <c:v>7в</c:v>
                </c:pt>
                <c:pt idx="10">
                  <c:v>7г  зпр</c:v>
                </c:pt>
                <c:pt idx="11">
                  <c:v>8а</c:v>
                </c:pt>
                <c:pt idx="12">
                  <c:v>8б бтр</c:v>
                </c:pt>
                <c:pt idx="13">
                  <c:v>8в  зпр</c:v>
                </c:pt>
                <c:pt idx="14">
                  <c:v>9а</c:v>
                </c:pt>
                <c:pt idx="15">
                  <c:v>9б тр</c:v>
                </c:pt>
                <c:pt idx="16">
                  <c:v>9в</c:v>
                </c:pt>
                <c:pt idx="17">
                  <c:v>10а</c:v>
                </c:pt>
                <c:pt idx="18">
                  <c:v>11а</c:v>
                </c:pt>
              </c:strCache>
            </c:strRef>
          </c:cat>
          <c:val>
            <c:numRef>
              <c:f>('IV четверть'!$J$2:$J$5,'IV четверть'!$J$7:$J$9,'IV четверть'!$J$11:$J$14,'IV четверть'!$J$16:$J$18,'IV четверть'!$J$20:$J$22,'IV четверть'!$J$25:$J$26)</c:f>
              <c:numCache>
                <c:formatCode>General</c:formatCode>
                <c:ptCount val="19"/>
              </c:numCache>
            </c:numRef>
          </c:val>
        </c:ser>
        <c:dLbls>
          <c:showVal val="1"/>
        </c:dLbls>
        <c:overlap val="100"/>
        <c:axId val="96846592"/>
        <c:axId val="96848128"/>
      </c:barChart>
      <c:catAx>
        <c:axId val="96846592"/>
        <c:scaling>
          <c:orientation val="minMax"/>
        </c:scaling>
        <c:axPos val="b"/>
        <c:tickLblPos val="nextTo"/>
        <c:crossAx val="96848128"/>
        <c:crosses val="autoZero"/>
        <c:auto val="1"/>
        <c:lblAlgn val="ctr"/>
        <c:lblOffset val="100"/>
      </c:catAx>
      <c:valAx>
        <c:axId val="96848128"/>
        <c:scaling>
          <c:orientation val="minMax"/>
        </c:scaling>
        <c:axPos val="l"/>
        <c:majorGridlines/>
        <c:numFmt formatCode="General" sourceLinked="1"/>
        <c:tickLblPos val="nextTo"/>
        <c:crossAx val="96846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802659348674793"/>
          <c:y val="0.3605351414406533"/>
          <c:w val="0.12161516450804416"/>
          <c:h val="0.26207120849024307"/>
        </c:manualLayout>
      </c:layout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0">
                <a:latin typeface="качествоArial"/>
                <a:cs typeface="Arial" pitchFamily="34" charset="0"/>
              </a:defRPr>
            </a:pPr>
            <a:r>
              <a:rPr lang="ru-RU" sz="1200" b="0">
                <a:latin typeface="качествоArial"/>
                <a:cs typeface="Arial" pitchFamily="34" charset="0"/>
              </a:rPr>
              <a:t>качество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1 четверть</c:v>
          </c:tx>
          <c:cat>
            <c:strRef>
              <c:f>('IV четверть'!$A$2:$A$5,'IV четверть'!$A$7:$A$9,'IV четверть'!$A$11:$A$14,'IV четверть'!$A$16:$A$18,'IV четверть'!$A$20:$A$22,'IV четверть'!$A$25:$A$26)</c:f>
              <c:strCache>
                <c:ptCount val="19"/>
                <c:pt idx="0">
                  <c:v>5а</c:v>
                </c:pt>
                <c:pt idx="1">
                  <c:v>5б бтр</c:v>
                </c:pt>
                <c:pt idx="2">
                  <c:v>5в</c:v>
                </c:pt>
                <c:pt idx="3">
                  <c:v>5г зпр</c:v>
                </c:pt>
                <c:pt idx="4">
                  <c:v>6а</c:v>
                </c:pt>
                <c:pt idx="5">
                  <c:v>6б бтр</c:v>
                </c:pt>
                <c:pt idx="6">
                  <c:v>6в</c:v>
                </c:pt>
                <c:pt idx="7">
                  <c:v>7а</c:v>
                </c:pt>
                <c:pt idx="8">
                  <c:v>7б бтр</c:v>
                </c:pt>
                <c:pt idx="9">
                  <c:v>7в</c:v>
                </c:pt>
                <c:pt idx="10">
                  <c:v>7г  зпр</c:v>
                </c:pt>
                <c:pt idx="11">
                  <c:v>8а</c:v>
                </c:pt>
                <c:pt idx="12">
                  <c:v>8б бтр</c:v>
                </c:pt>
                <c:pt idx="13">
                  <c:v>8в  зпр</c:v>
                </c:pt>
                <c:pt idx="14">
                  <c:v>9а</c:v>
                </c:pt>
                <c:pt idx="15">
                  <c:v>9б тр</c:v>
                </c:pt>
                <c:pt idx="16">
                  <c:v>9в</c:v>
                </c:pt>
                <c:pt idx="17">
                  <c:v>10а</c:v>
                </c:pt>
                <c:pt idx="18">
                  <c:v>11а</c:v>
                </c:pt>
              </c:strCache>
            </c:strRef>
          </c:cat>
          <c:val>
            <c:numRef>
              <c:f>('I четверть'!$K$2:$K$5,'I четверть'!$K$7:$K$9,'I четверть'!$K$11:$K$14,'I четверть'!$K$16:$K$18,'I четверть'!$K$20:$K$22)</c:f>
              <c:numCache>
                <c:formatCode>0%</c:formatCode>
                <c:ptCount val="17"/>
                <c:pt idx="0">
                  <c:v>0.20833333333333334</c:v>
                </c:pt>
                <c:pt idx="1">
                  <c:v>0.38095238095238093</c:v>
                </c:pt>
                <c:pt idx="2">
                  <c:v>0.25</c:v>
                </c:pt>
                <c:pt idx="3">
                  <c:v>0.16666666666666666</c:v>
                </c:pt>
                <c:pt idx="4">
                  <c:v>0.4</c:v>
                </c:pt>
                <c:pt idx="5">
                  <c:v>0.11538461538461539</c:v>
                </c:pt>
                <c:pt idx="6">
                  <c:v>0.18518518518518517</c:v>
                </c:pt>
                <c:pt idx="7">
                  <c:v>0.48148148148148145</c:v>
                </c:pt>
                <c:pt idx="8">
                  <c:v>0.2857142857142857</c:v>
                </c:pt>
                <c:pt idx="9">
                  <c:v>0.13043478260869565</c:v>
                </c:pt>
                <c:pt idx="10">
                  <c:v>9.0909090909090912E-2</c:v>
                </c:pt>
                <c:pt idx="11">
                  <c:v>0.19230769230769232</c:v>
                </c:pt>
                <c:pt idx="12">
                  <c:v>0.19230769230769232</c:v>
                </c:pt>
                <c:pt idx="13">
                  <c:v>7.6923076923076927E-2</c:v>
                </c:pt>
                <c:pt idx="14">
                  <c:v>0.17391304347826086</c:v>
                </c:pt>
                <c:pt idx="15">
                  <c:v>0.13043478260869565</c:v>
                </c:pt>
                <c:pt idx="16">
                  <c:v>0.12</c:v>
                </c:pt>
              </c:numCache>
            </c:numRef>
          </c:val>
        </c:ser>
        <c:ser>
          <c:idx val="1"/>
          <c:order val="1"/>
          <c:tx>
            <c:v>2 четверть</c:v>
          </c:tx>
          <c:cat>
            <c:strRef>
              <c:f>('IV четверть'!$A$2:$A$5,'IV четверть'!$A$7:$A$9,'IV четверть'!$A$11:$A$14,'IV четверть'!$A$16:$A$18,'IV четверть'!$A$20:$A$22,'IV четверть'!$A$25:$A$26)</c:f>
              <c:strCache>
                <c:ptCount val="19"/>
                <c:pt idx="0">
                  <c:v>5а</c:v>
                </c:pt>
                <c:pt idx="1">
                  <c:v>5б бтр</c:v>
                </c:pt>
                <c:pt idx="2">
                  <c:v>5в</c:v>
                </c:pt>
                <c:pt idx="3">
                  <c:v>5г зпр</c:v>
                </c:pt>
                <c:pt idx="4">
                  <c:v>6а</c:v>
                </c:pt>
                <c:pt idx="5">
                  <c:v>6б бтр</c:v>
                </c:pt>
                <c:pt idx="6">
                  <c:v>6в</c:v>
                </c:pt>
                <c:pt idx="7">
                  <c:v>7а</c:v>
                </c:pt>
                <c:pt idx="8">
                  <c:v>7б бтр</c:v>
                </c:pt>
                <c:pt idx="9">
                  <c:v>7в</c:v>
                </c:pt>
                <c:pt idx="10">
                  <c:v>7г  зпр</c:v>
                </c:pt>
                <c:pt idx="11">
                  <c:v>8а</c:v>
                </c:pt>
                <c:pt idx="12">
                  <c:v>8б бтр</c:v>
                </c:pt>
                <c:pt idx="13">
                  <c:v>8в  зпр</c:v>
                </c:pt>
                <c:pt idx="14">
                  <c:v>9а</c:v>
                </c:pt>
                <c:pt idx="15">
                  <c:v>9б тр</c:v>
                </c:pt>
                <c:pt idx="16">
                  <c:v>9в</c:v>
                </c:pt>
                <c:pt idx="17">
                  <c:v>10а</c:v>
                </c:pt>
                <c:pt idx="18">
                  <c:v>11а</c:v>
                </c:pt>
              </c:strCache>
            </c:strRef>
          </c:cat>
          <c:val>
            <c:numRef>
              <c:f>('II четверть'!$L$2:$L$5,'II четверть'!$L$7:$L$9,'II четверть'!$L$11:$L$14,'II четверть'!$L$16:$L$18,'II четверть'!$L$20:$L$22,'II четверть'!$L$25:$L$26)</c:f>
              <c:numCache>
                <c:formatCode>0%</c:formatCode>
                <c:ptCount val="19"/>
                <c:pt idx="0">
                  <c:v>0.25</c:v>
                </c:pt>
                <c:pt idx="1">
                  <c:v>0.31818181818181818</c:v>
                </c:pt>
                <c:pt idx="2">
                  <c:v>0.25</c:v>
                </c:pt>
                <c:pt idx="3">
                  <c:v>0.16666666666666666</c:v>
                </c:pt>
                <c:pt idx="4">
                  <c:v>0.38461538461538464</c:v>
                </c:pt>
                <c:pt idx="5">
                  <c:v>0.04</c:v>
                </c:pt>
                <c:pt idx="6">
                  <c:v>0.25925925925925924</c:v>
                </c:pt>
                <c:pt idx="7">
                  <c:v>0.37037037037037035</c:v>
                </c:pt>
                <c:pt idx="8">
                  <c:v>0.23809523809523808</c:v>
                </c:pt>
                <c:pt idx="9">
                  <c:v>8.6956521739130432E-2</c:v>
                </c:pt>
                <c:pt idx="10">
                  <c:v>9.0909090909090912E-2</c:v>
                </c:pt>
                <c:pt idx="11">
                  <c:v>0.23076923076923078</c:v>
                </c:pt>
                <c:pt idx="12">
                  <c:v>0.15384615384615385</c:v>
                </c:pt>
                <c:pt idx="13">
                  <c:v>7.1428571428571425E-2</c:v>
                </c:pt>
                <c:pt idx="14">
                  <c:v>0.2608695652173913</c:v>
                </c:pt>
                <c:pt idx="15">
                  <c:v>0.13043478260869565</c:v>
                </c:pt>
                <c:pt idx="16">
                  <c:v>0.16</c:v>
                </c:pt>
                <c:pt idx="17">
                  <c:v>0.47619047619047616</c:v>
                </c:pt>
                <c:pt idx="18">
                  <c:v>0.24</c:v>
                </c:pt>
              </c:numCache>
            </c:numRef>
          </c:val>
        </c:ser>
        <c:ser>
          <c:idx val="2"/>
          <c:order val="2"/>
          <c:tx>
            <c:v>3 четверть</c:v>
          </c:tx>
          <c:cat>
            <c:strRef>
              <c:f>('IV четверть'!$A$2:$A$5,'IV четверть'!$A$7:$A$9,'IV четверть'!$A$11:$A$14,'IV четверть'!$A$16:$A$18,'IV четверть'!$A$20:$A$22,'IV четверть'!$A$25:$A$26)</c:f>
              <c:strCache>
                <c:ptCount val="19"/>
                <c:pt idx="0">
                  <c:v>5а</c:v>
                </c:pt>
                <c:pt idx="1">
                  <c:v>5б бтр</c:v>
                </c:pt>
                <c:pt idx="2">
                  <c:v>5в</c:v>
                </c:pt>
                <c:pt idx="3">
                  <c:v>5г зпр</c:v>
                </c:pt>
                <c:pt idx="4">
                  <c:v>6а</c:v>
                </c:pt>
                <c:pt idx="5">
                  <c:v>6б бтр</c:v>
                </c:pt>
                <c:pt idx="6">
                  <c:v>6в</c:v>
                </c:pt>
                <c:pt idx="7">
                  <c:v>7а</c:v>
                </c:pt>
                <c:pt idx="8">
                  <c:v>7б бтр</c:v>
                </c:pt>
                <c:pt idx="9">
                  <c:v>7в</c:v>
                </c:pt>
                <c:pt idx="10">
                  <c:v>7г  зпр</c:v>
                </c:pt>
                <c:pt idx="11">
                  <c:v>8а</c:v>
                </c:pt>
                <c:pt idx="12">
                  <c:v>8б бтр</c:v>
                </c:pt>
                <c:pt idx="13">
                  <c:v>8в  зпр</c:v>
                </c:pt>
                <c:pt idx="14">
                  <c:v>9а</c:v>
                </c:pt>
                <c:pt idx="15">
                  <c:v>9б тр</c:v>
                </c:pt>
                <c:pt idx="16">
                  <c:v>9в</c:v>
                </c:pt>
                <c:pt idx="17">
                  <c:v>10а</c:v>
                </c:pt>
                <c:pt idx="18">
                  <c:v>11а</c:v>
                </c:pt>
              </c:strCache>
            </c:strRef>
          </c:cat>
          <c:val>
            <c:numRef>
              <c:f>('III  четверть'!$L$2:$L$5,'III  четверть'!$L$7:$L$9,'III  четверть'!$L$11:$L$14,'III  четверть'!$L$16:$L$18,'III  четверть'!$L$20:$L$22)</c:f>
              <c:numCache>
                <c:formatCode>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3"/>
          <c:order val="3"/>
          <c:tx>
            <c:v>4 четверть</c:v>
          </c:tx>
          <c:cat>
            <c:strRef>
              <c:f>('IV четверть'!$A$2:$A$5,'IV четверть'!$A$7:$A$9,'IV четверть'!$A$11:$A$14,'IV четверть'!$A$16:$A$18,'IV четверть'!$A$20:$A$22,'IV четверть'!$A$25:$A$26)</c:f>
              <c:strCache>
                <c:ptCount val="19"/>
                <c:pt idx="0">
                  <c:v>5а</c:v>
                </c:pt>
                <c:pt idx="1">
                  <c:v>5б бтр</c:v>
                </c:pt>
                <c:pt idx="2">
                  <c:v>5в</c:v>
                </c:pt>
                <c:pt idx="3">
                  <c:v>5г зпр</c:v>
                </c:pt>
                <c:pt idx="4">
                  <c:v>6а</c:v>
                </c:pt>
                <c:pt idx="5">
                  <c:v>6б бтр</c:v>
                </c:pt>
                <c:pt idx="6">
                  <c:v>6в</c:v>
                </c:pt>
                <c:pt idx="7">
                  <c:v>7а</c:v>
                </c:pt>
                <c:pt idx="8">
                  <c:v>7б бтр</c:v>
                </c:pt>
                <c:pt idx="9">
                  <c:v>7в</c:v>
                </c:pt>
                <c:pt idx="10">
                  <c:v>7г  зпр</c:v>
                </c:pt>
                <c:pt idx="11">
                  <c:v>8а</c:v>
                </c:pt>
                <c:pt idx="12">
                  <c:v>8б бтр</c:v>
                </c:pt>
                <c:pt idx="13">
                  <c:v>8в  зпр</c:v>
                </c:pt>
                <c:pt idx="14">
                  <c:v>9а</c:v>
                </c:pt>
                <c:pt idx="15">
                  <c:v>9б тр</c:v>
                </c:pt>
                <c:pt idx="16">
                  <c:v>9в</c:v>
                </c:pt>
                <c:pt idx="17">
                  <c:v>10а</c:v>
                </c:pt>
                <c:pt idx="18">
                  <c:v>11а</c:v>
                </c:pt>
              </c:strCache>
            </c:strRef>
          </c:cat>
          <c:val>
            <c:numRef>
              <c:f>('IV четверть'!$L$2:$L$5,'IV четверть'!$L$7:$L$9,'IV четверть'!$L$11:$L$14,'IV четверть'!$L$16:$L$18,'IV четверть'!$L$20:$L$22,'IV четверть'!$L$25:$L$26)</c:f>
              <c:numCache>
                <c:formatCode>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/>
        <c:marker val="1"/>
        <c:axId val="96925184"/>
        <c:axId val="96926720"/>
      </c:lineChart>
      <c:catAx>
        <c:axId val="96925184"/>
        <c:scaling>
          <c:orientation val="minMax"/>
        </c:scaling>
        <c:axPos val="b"/>
        <c:majorGridlines/>
        <c:tickLblPos val="nextTo"/>
        <c:crossAx val="96926720"/>
        <c:crosses val="autoZero"/>
        <c:auto val="1"/>
        <c:lblAlgn val="ctr"/>
        <c:lblOffset val="100"/>
      </c:catAx>
      <c:valAx>
        <c:axId val="96926720"/>
        <c:scaling>
          <c:orientation val="minMax"/>
        </c:scaling>
        <c:axPos val="l"/>
        <c:majorGridlines/>
        <c:numFmt formatCode="0%" sourceLinked="1"/>
        <c:tickLblPos val="nextTo"/>
        <c:crossAx val="9692518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0"/>
  <c:chart>
    <c:plotArea>
      <c:layout/>
      <c:barChart>
        <c:barDir val="col"/>
        <c:grouping val="stacked"/>
        <c:ser>
          <c:idx val="0"/>
          <c:order val="0"/>
          <c:tx>
            <c:v>отличники</c:v>
          </c:tx>
          <c:spPr>
            <a:solidFill>
              <a:srgbClr val="FFFF00"/>
            </a:solidFill>
          </c:spPr>
          <c:cat>
            <c:strRef>
              <c:f>(годовые!$A$2:$A$5,годовые!$A$7:$A$9,годовые!$A$11:$A$14,годовые!$A$16:$A$18,годовые!$A$20:$A$22,годовые!$A$25:$A$26)</c:f>
              <c:strCache>
                <c:ptCount val="19"/>
                <c:pt idx="0">
                  <c:v>5а</c:v>
                </c:pt>
                <c:pt idx="1">
                  <c:v>5б бтр</c:v>
                </c:pt>
                <c:pt idx="2">
                  <c:v>5в</c:v>
                </c:pt>
                <c:pt idx="3">
                  <c:v>5г зпр</c:v>
                </c:pt>
                <c:pt idx="4">
                  <c:v>6а</c:v>
                </c:pt>
                <c:pt idx="5">
                  <c:v>6б бтр</c:v>
                </c:pt>
                <c:pt idx="6">
                  <c:v>6в</c:v>
                </c:pt>
                <c:pt idx="7">
                  <c:v>7а</c:v>
                </c:pt>
                <c:pt idx="8">
                  <c:v>7б бтр</c:v>
                </c:pt>
                <c:pt idx="9">
                  <c:v>7в</c:v>
                </c:pt>
                <c:pt idx="10">
                  <c:v>7г  зпр</c:v>
                </c:pt>
                <c:pt idx="11">
                  <c:v>8а</c:v>
                </c:pt>
                <c:pt idx="12">
                  <c:v>8б бтр</c:v>
                </c:pt>
                <c:pt idx="13">
                  <c:v>8в  зпр</c:v>
                </c:pt>
                <c:pt idx="14">
                  <c:v>9а</c:v>
                </c:pt>
                <c:pt idx="15">
                  <c:v>9б тр</c:v>
                </c:pt>
                <c:pt idx="16">
                  <c:v>9в</c:v>
                </c:pt>
                <c:pt idx="17">
                  <c:v>10а</c:v>
                </c:pt>
                <c:pt idx="18">
                  <c:v>11а</c:v>
                </c:pt>
              </c:strCache>
            </c:strRef>
          </c:cat>
          <c:val>
            <c:numRef>
              <c:f>(годовые!$H$2:$H$5,годовые!$H$7:$H$9,годовые!$H$11:$H$14,годовые!$H$16:$H$18,годовые!$H$20:$H$22,годовые!$H$25:$H$26)</c:f>
              <c:numCache>
                <c:formatCode>General</c:formatCode>
                <c:ptCount val="19"/>
              </c:numCache>
            </c:numRef>
          </c:val>
        </c:ser>
        <c:ser>
          <c:idx val="1"/>
          <c:order val="1"/>
          <c:tx>
            <c:v>ударники</c:v>
          </c:tx>
          <c:spPr>
            <a:solidFill>
              <a:srgbClr val="00B0F0"/>
            </a:solidFill>
          </c:spPr>
          <c:cat>
            <c:strRef>
              <c:f>(годовые!$A$2:$A$5,годовые!$A$7:$A$9,годовые!$A$11:$A$14,годовые!$A$16:$A$18,годовые!$A$20:$A$22,годовые!$A$25:$A$26)</c:f>
              <c:strCache>
                <c:ptCount val="19"/>
                <c:pt idx="0">
                  <c:v>5а</c:v>
                </c:pt>
                <c:pt idx="1">
                  <c:v>5б бтр</c:v>
                </c:pt>
                <c:pt idx="2">
                  <c:v>5в</c:v>
                </c:pt>
                <c:pt idx="3">
                  <c:v>5г зпр</c:v>
                </c:pt>
                <c:pt idx="4">
                  <c:v>6а</c:v>
                </c:pt>
                <c:pt idx="5">
                  <c:v>6б бтр</c:v>
                </c:pt>
                <c:pt idx="6">
                  <c:v>6в</c:v>
                </c:pt>
                <c:pt idx="7">
                  <c:v>7а</c:v>
                </c:pt>
                <c:pt idx="8">
                  <c:v>7б бтр</c:v>
                </c:pt>
                <c:pt idx="9">
                  <c:v>7в</c:v>
                </c:pt>
                <c:pt idx="10">
                  <c:v>7г  зпр</c:v>
                </c:pt>
                <c:pt idx="11">
                  <c:v>8а</c:v>
                </c:pt>
                <c:pt idx="12">
                  <c:v>8б бтр</c:v>
                </c:pt>
                <c:pt idx="13">
                  <c:v>8в  зпр</c:v>
                </c:pt>
                <c:pt idx="14">
                  <c:v>9а</c:v>
                </c:pt>
                <c:pt idx="15">
                  <c:v>9б тр</c:v>
                </c:pt>
                <c:pt idx="16">
                  <c:v>9в</c:v>
                </c:pt>
                <c:pt idx="17">
                  <c:v>10а</c:v>
                </c:pt>
                <c:pt idx="18">
                  <c:v>11а</c:v>
                </c:pt>
              </c:strCache>
            </c:strRef>
          </c:cat>
          <c:val>
            <c:numRef>
              <c:f>(годовые!$I$2:$I$5,годовые!$I$7:$I$9,годовые!$I$11:$I$14,годовые!$I$16:$I$18,годовые!$I$20:$I$22,годовые!$I$25:$I$26)</c:f>
              <c:numCache>
                <c:formatCode>General</c:formatCode>
                <c:ptCount val="19"/>
              </c:numCache>
            </c:numRef>
          </c:val>
        </c:ser>
        <c:ser>
          <c:idx val="2"/>
          <c:order val="2"/>
          <c:tx>
            <c:v>неуспевающие</c:v>
          </c:tx>
          <c:spPr>
            <a:solidFill>
              <a:srgbClr val="FF0000"/>
            </a:solidFill>
          </c:spPr>
          <c:cat>
            <c:strRef>
              <c:f>(годовые!$A$2:$A$5,годовые!$A$7:$A$9,годовые!$A$11:$A$14,годовые!$A$16:$A$18,годовые!$A$20:$A$22,годовые!$A$25:$A$26)</c:f>
              <c:strCache>
                <c:ptCount val="19"/>
                <c:pt idx="0">
                  <c:v>5а</c:v>
                </c:pt>
                <c:pt idx="1">
                  <c:v>5б бтр</c:v>
                </c:pt>
                <c:pt idx="2">
                  <c:v>5в</c:v>
                </c:pt>
                <c:pt idx="3">
                  <c:v>5г зпр</c:v>
                </c:pt>
                <c:pt idx="4">
                  <c:v>6а</c:v>
                </c:pt>
                <c:pt idx="5">
                  <c:v>6б бтр</c:v>
                </c:pt>
                <c:pt idx="6">
                  <c:v>6в</c:v>
                </c:pt>
                <c:pt idx="7">
                  <c:v>7а</c:v>
                </c:pt>
                <c:pt idx="8">
                  <c:v>7б бтр</c:v>
                </c:pt>
                <c:pt idx="9">
                  <c:v>7в</c:v>
                </c:pt>
                <c:pt idx="10">
                  <c:v>7г  зпр</c:v>
                </c:pt>
                <c:pt idx="11">
                  <c:v>8а</c:v>
                </c:pt>
                <c:pt idx="12">
                  <c:v>8б бтр</c:v>
                </c:pt>
                <c:pt idx="13">
                  <c:v>8в  зпр</c:v>
                </c:pt>
                <c:pt idx="14">
                  <c:v>9а</c:v>
                </c:pt>
                <c:pt idx="15">
                  <c:v>9б тр</c:v>
                </c:pt>
                <c:pt idx="16">
                  <c:v>9в</c:v>
                </c:pt>
                <c:pt idx="17">
                  <c:v>10а</c:v>
                </c:pt>
                <c:pt idx="18">
                  <c:v>11а</c:v>
                </c:pt>
              </c:strCache>
            </c:strRef>
          </c:cat>
          <c:val>
            <c:numRef>
              <c:f>(годовые!$J$2:$J$5,годовые!$J$7:$J$9,годовые!$J$11:$J$14,годовые!$J$16:$J$18,годовые!$J$20:$J$22,годовые!$J$25:$J$26)</c:f>
              <c:numCache>
                <c:formatCode>General</c:formatCode>
                <c:ptCount val="19"/>
              </c:numCache>
            </c:numRef>
          </c:val>
        </c:ser>
        <c:dLbls>
          <c:showVal val="1"/>
        </c:dLbls>
        <c:overlap val="100"/>
        <c:axId val="97064832"/>
        <c:axId val="97066368"/>
      </c:barChart>
      <c:catAx>
        <c:axId val="97064832"/>
        <c:scaling>
          <c:orientation val="minMax"/>
        </c:scaling>
        <c:axPos val="b"/>
        <c:tickLblPos val="nextTo"/>
        <c:crossAx val="97066368"/>
        <c:crosses val="autoZero"/>
        <c:auto val="1"/>
        <c:lblAlgn val="ctr"/>
        <c:lblOffset val="100"/>
      </c:catAx>
      <c:valAx>
        <c:axId val="97066368"/>
        <c:scaling>
          <c:orientation val="minMax"/>
        </c:scaling>
        <c:axPos val="l"/>
        <c:majorGridlines/>
        <c:numFmt formatCode="General" sourceLinked="1"/>
        <c:tickLblPos val="nextTo"/>
        <c:crossAx val="97064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802659348674793"/>
          <c:y val="0.3605351414406533"/>
          <c:w val="0.11260194440538793"/>
          <c:h val="0.25115157480314959"/>
        </c:manualLayout>
      </c:layout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28</xdr:row>
      <xdr:rowOff>33336</xdr:rowOff>
    </xdr:from>
    <xdr:to>
      <xdr:col>11</xdr:col>
      <xdr:colOff>1397001</xdr:colOff>
      <xdr:row>47</xdr:row>
      <xdr:rowOff>115659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48</xdr:row>
      <xdr:rowOff>6802</xdr:rowOff>
    </xdr:from>
    <xdr:to>
      <xdr:col>11</xdr:col>
      <xdr:colOff>1396999</xdr:colOff>
      <xdr:row>67</xdr:row>
      <xdr:rowOff>149677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190499</xdr:rowOff>
    </xdr:from>
    <xdr:to>
      <xdr:col>12</xdr:col>
      <xdr:colOff>1390649</xdr:colOff>
      <xdr:row>48</xdr:row>
      <xdr:rowOff>7327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48</xdr:row>
      <xdr:rowOff>61232</xdr:rowOff>
    </xdr:from>
    <xdr:to>
      <xdr:col>12</xdr:col>
      <xdr:colOff>1392115</xdr:colOff>
      <xdr:row>71</xdr:row>
      <xdr:rowOff>27213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114300</xdr:rowOff>
    </xdr:from>
    <xdr:to>
      <xdr:col>12</xdr:col>
      <xdr:colOff>1609725</xdr:colOff>
      <xdr:row>42</xdr:row>
      <xdr:rowOff>76200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42</xdr:row>
      <xdr:rowOff>190499</xdr:rowOff>
    </xdr:from>
    <xdr:to>
      <xdr:col>13</xdr:col>
      <xdr:colOff>28575</xdr:colOff>
      <xdr:row>69</xdr:row>
      <xdr:rowOff>28574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114300</xdr:rowOff>
    </xdr:from>
    <xdr:to>
      <xdr:col>12</xdr:col>
      <xdr:colOff>1228725</xdr:colOff>
      <xdr:row>42</xdr:row>
      <xdr:rowOff>76200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42</xdr:row>
      <xdr:rowOff>190499</xdr:rowOff>
    </xdr:from>
    <xdr:to>
      <xdr:col>13</xdr:col>
      <xdr:colOff>28575</xdr:colOff>
      <xdr:row>67</xdr:row>
      <xdr:rowOff>180974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12</xdr:col>
      <xdr:colOff>1190624</xdr:colOff>
      <xdr:row>43</xdr:row>
      <xdr:rowOff>76200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44</xdr:row>
      <xdr:rowOff>28575</xdr:rowOff>
    </xdr:from>
    <xdr:to>
      <xdr:col>12</xdr:col>
      <xdr:colOff>1181100</xdr:colOff>
      <xdr:row>72</xdr:row>
      <xdr:rowOff>161925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2F2F2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140" zoomScaleNormal="140" workbookViewId="0">
      <pane ySplit="1" topLeftCell="A21" activePane="bottomLeft" state="frozen"/>
      <selection pane="bottomLeft" activeCell="M72" sqref="M72"/>
    </sheetView>
  </sheetViews>
  <sheetFormatPr defaultRowHeight="15"/>
  <cols>
    <col min="1" max="1" width="11.7109375" customWidth="1"/>
    <col min="2" max="2" width="35.85546875" customWidth="1"/>
    <col min="3" max="9" width="5.7109375" customWidth="1"/>
    <col min="10" max="10" width="6.85546875" customWidth="1"/>
    <col min="11" max="11" width="7.28515625" customWidth="1"/>
    <col min="12" max="12" width="21.5703125" customWidth="1"/>
    <col min="13" max="13" width="13.7109375" customWidth="1"/>
    <col min="14" max="14" width="9.140625" customWidth="1"/>
  </cols>
  <sheetData>
    <row r="1" spans="1:12" ht="16.5" customHeight="1">
      <c r="A1" s="52" t="s">
        <v>0</v>
      </c>
      <c r="B1" s="53" t="s">
        <v>66</v>
      </c>
      <c r="C1" s="65" t="s">
        <v>1</v>
      </c>
      <c r="D1" s="65" t="s">
        <v>46</v>
      </c>
      <c r="E1" s="65" t="s">
        <v>47</v>
      </c>
      <c r="F1" s="65" t="s">
        <v>36</v>
      </c>
      <c r="G1" s="65" t="s">
        <v>41</v>
      </c>
      <c r="H1" s="65" t="s">
        <v>42</v>
      </c>
      <c r="I1" s="65" t="s">
        <v>43</v>
      </c>
      <c r="J1" s="65" t="s">
        <v>39</v>
      </c>
      <c r="K1" s="65" t="s">
        <v>40</v>
      </c>
      <c r="L1" s="2" t="s">
        <v>22</v>
      </c>
    </row>
    <row r="2" spans="1:12" ht="45" customHeight="1">
      <c r="A2" s="55" t="s">
        <v>2</v>
      </c>
      <c r="B2" s="56" t="s">
        <v>65</v>
      </c>
      <c r="C2" s="57">
        <v>24</v>
      </c>
      <c r="D2" s="57"/>
      <c r="E2" s="57"/>
      <c r="F2" s="57">
        <f t="shared" ref="F2:F26" si="0">C2+D2-E2</f>
        <v>24</v>
      </c>
      <c r="G2" s="57"/>
      <c r="H2" s="57">
        <v>5</v>
      </c>
      <c r="I2" s="57">
        <v>3</v>
      </c>
      <c r="J2" s="58">
        <f t="shared" ref="J2:J24" si="1">(F2-I2)/F2</f>
        <v>0.875</v>
      </c>
      <c r="K2" s="58">
        <f t="shared" ref="K2:K24" si="2">(G2+H2)/F2</f>
        <v>0.20833333333333334</v>
      </c>
      <c r="L2" s="14" t="s">
        <v>69</v>
      </c>
    </row>
    <row r="3" spans="1:12" ht="20.100000000000001" customHeight="1">
      <c r="A3" s="55" t="s">
        <v>19</v>
      </c>
      <c r="B3" s="56" t="s">
        <v>64</v>
      </c>
      <c r="C3" s="57">
        <v>21</v>
      </c>
      <c r="D3" s="57"/>
      <c r="E3" s="57"/>
      <c r="F3" s="57">
        <f t="shared" si="0"/>
        <v>21</v>
      </c>
      <c r="G3" s="57"/>
      <c r="H3" s="57">
        <v>8</v>
      </c>
      <c r="I3" s="57"/>
      <c r="J3" s="58">
        <f t="shared" si="1"/>
        <v>1</v>
      </c>
      <c r="K3" s="58">
        <f t="shared" si="2"/>
        <v>0.38095238095238093</v>
      </c>
      <c r="L3" s="1"/>
    </row>
    <row r="4" spans="1:12" ht="20.100000000000001" customHeight="1">
      <c r="A4" s="55" t="s">
        <v>3</v>
      </c>
      <c r="B4" s="56" t="s">
        <v>63</v>
      </c>
      <c r="C4" s="57">
        <v>24</v>
      </c>
      <c r="D4" s="57"/>
      <c r="E4" s="57"/>
      <c r="F4" s="57">
        <f t="shared" ref="F4" si="3">C4+D4-E4</f>
        <v>24</v>
      </c>
      <c r="G4" s="57">
        <v>1</v>
      </c>
      <c r="H4" s="57">
        <v>5</v>
      </c>
      <c r="I4" s="57">
        <v>1</v>
      </c>
      <c r="J4" s="58">
        <f t="shared" ref="J4" si="4">(F4-I4)/F4</f>
        <v>0.95833333333333337</v>
      </c>
      <c r="K4" s="58">
        <f t="shared" ref="K4" si="5">(G4+H4)/F4</f>
        <v>0.25</v>
      </c>
      <c r="L4" s="1" t="s">
        <v>67</v>
      </c>
    </row>
    <row r="5" spans="1:12" ht="20.100000000000001" customHeight="1">
      <c r="A5" s="55" t="s">
        <v>62</v>
      </c>
      <c r="B5" s="56" t="s">
        <v>27</v>
      </c>
      <c r="C5" s="57">
        <v>12</v>
      </c>
      <c r="D5" s="57"/>
      <c r="E5" s="57"/>
      <c r="F5" s="57">
        <f t="shared" si="0"/>
        <v>12</v>
      </c>
      <c r="G5" s="57"/>
      <c r="H5" s="57">
        <v>2</v>
      </c>
      <c r="I5" s="57"/>
      <c r="J5" s="58">
        <f t="shared" si="1"/>
        <v>1</v>
      </c>
      <c r="K5" s="58">
        <f t="shared" si="2"/>
        <v>0.16666666666666666</v>
      </c>
      <c r="L5" s="1"/>
    </row>
    <row r="6" spans="1:12" ht="21.75" customHeight="1">
      <c r="A6" s="84" t="s">
        <v>11</v>
      </c>
      <c r="B6" s="85"/>
      <c r="C6" s="59">
        <f t="shared" ref="C6:I6" si="6">SUM(C2:C5)</f>
        <v>81</v>
      </c>
      <c r="D6" s="59">
        <f t="shared" si="6"/>
        <v>0</v>
      </c>
      <c r="E6" s="59">
        <f t="shared" si="6"/>
        <v>0</v>
      </c>
      <c r="F6" s="59">
        <f t="shared" si="6"/>
        <v>81</v>
      </c>
      <c r="G6" s="59">
        <f t="shared" si="6"/>
        <v>1</v>
      </c>
      <c r="H6" s="59">
        <f t="shared" si="6"/>
        <v>20</v>
      </c>
      <c r="I6" s="59">
        <f t="shared" si="6"/>
        <v>4</v>
      </c>
      <c r="J6" s="60">
        <f t="shared" si="1"/>
        <v>0.95061728395061729</v>
      </c>
      <c r="K6" s="60">
        <f t="shared" si="2"/>
        <v>0.25925925925925924</v>
      </c>
      <c r="L6" s="5"/>
    </row>
    <row r="7" spans="1:12" ht="20.100000000000001" customHeight="1">
      <c r="A7" s="55" t="s">
        <v>4</v>
      </c>
      <c r="B7" s="56" t="s">
        <v>37</v>
      </c>
      <c r="C7" s="57">
        <v>25</v>
      </c>
      <c r="D7" s="57"/>
      <c r="E7" s="57"/>
      <c r="F7" s="57">
        <f t="shared" si="0"/>
        <v>25</v>
      </c>
      <c r="G7" s="57">
        <v>3</v>
      </c>
      <c r="H7" s="57">
        <v>7</v>
      </c>
      <c r="I7" s="57"/>
      <c r="J7" s="58">
        <f t="shared" si="1"/>
        <v>1</v>
      </c>
      <c r="K7" s="58">
        <f t="shared" si="2"/>
        <v>0.4</v>
      </c>
      <c r="L7" s="1"/>
    </row>
    <row r="8" spans="1:12" ht="20.100000000000001" customHeight="1">
      <c r="A8" s="55" t="s">
        <v>20</v>
      </c>
      <c r="B8" s="61" t="s">
        <v>38</v>
      </c>
      <c r="C8" s="57">
        <v>26</v>
      </c>
      <c r="D8" s="57"/>
      <c r="E8" s="57"/>
      <c r="F8" s="57">
        <f t="shared" si="0"/>
        <v>26</v>
      </c>
      <c r="G8" s="57"/>
      <c r="H8" s="57">
        <v>3</v>
      </c>
      <c r="I8" s="77">
        <v>1</v>
      </c>
      <c r="J8" s="58">
        <f t="shared" si="1"/>
        <v>0.96153846153846156</v>
      </c>
      <c r="K8" s="58">
        <f t="shared" si="2"/>
        <v>0.11538461538461539</v>
      </c>
      <c r="L8" s="16" t="s">
        <v>68</v>
      </c>
    </row>
    <row r="9" spans="1:12" ht="58.5" customHeight="1">
      <c r="A9" s="55" t="s">
        <v>56</v>
      </c>
      <c r="B9" s="56" t="s">
        <v>29</v>
      </c>
      <c r="C9" s="57">
        <v>27</v>
      </c>
      <c r="D9" s="57"/>
      <c r="E9" s="57"/>
      <c r="F9" s="57">
        <f t="shared" si="0"/>
        <v>27</v>
      </c>
      <c r="G9" s="57">
        <v>1</v>
      </c>
      <c r="H9" s="57">
        <v>4</v>
      </c>
      <c r="I9" s="77">
        <v>4</v>
      </c>
      <c r="J9" s="58">
        <f t="shared" si="1"/>
        <v>0.85185185185185186</v>
      </c>
      <c r="K9" s="58">
        <f t="shared" si="2"/>
        <v>0.18518518518518517</v>
      </c>
      <c r="L9" s="78" t="s">
        <v>79</v>
      </c>
    </row>
    <row r="10" spans="1:12" ht="21" customHeight="1">
      <c r="A10" s="84" t="s">
        <v>12</v>
      </c>
      <c r="B10" s="85"/>
      <c r="C10" s="59">
        <f t="shared" ref="C10:I10" si="7">SUM(C7:C9)</f>
        <v>78</v>
      </c>
      <c r="D10" s="59">
        <f t="shared" si="7"/>
        <v>0</v>
      </c>
      <c r="E10" s="59">
        <f t="shared" si="7"/>
        <v>0</v>
      </c>
      <c r="F10" s="59">
        <f t="shared" si="7"/>
        <v>78</v>
      </c>
      <c r="G10" s="59">
        <f t="shared" si="7"/>
        <v>4</v>
      </c>
      <c r="H10" s="59">
        <f t="shared" si="7"/>
        <v>14</v>
      </c>
      <c r="I10" s="59">
        <f t="shared" si="7"/>
        <v>5</v>
      </c>
      <c r="J10" s="62">
        <f t="shared" si="1"/>
        <v>0.9358974358974359</v>
      </c>
      <c r="K10" s="62">
        <f t="shared" si="2"/>
        <v>0.23076923076923078</v>
      </c>
      <c r="L10" s="7"/>
    </row>
    <row r="11" spans="1:12" ht="20.100000000000001" customHeight="1">
      <c r="A11" s="55" t="s">
        <v>5</v>
      </c>
      <c r="B11" s="56" t="s">
        <v>32</v>
      </c>
      <c r="C11" s="57">
        <v>27</v>
      </c>
      <c r="D11" s="57"/>
      <c r="E11" s="57"/>
      <c r="F11" s="57">
        <f t="shared" si="0"/>
        <v>27</v>
      </c>
      <c r="G11" s="57">
        <v>2</v>
      </c>
      <c r="H11" s="57">
        <v>11</v>
      </c>
      <c r="I11" s="77"/>
      <c r="J11" s="58">
        <f t="shared" si="1"/>
        <v>1</v>
      </c>
      <c r="K11" s="58">
        <f t="shared" si="2"/>
        <v>0.48148148148148145</v>
      </c>
      <c r="L11" s="1"/>
    </row>
    <row r="12" spans="1:12" ht="56.25" customHeight="1">
      <c r="A12" s="55" t="s">
        <v>21</v>
      </c>
      <c r="B12" s="61" t="s">
        <v>31</v>
      </c>
      <c r="C12" s="57">
        <v>21</v>
      </c>
      <c r="D12" s="57"/>
      <c r="E12" s="57"/>
      <c r="F12" s="57">
        <f t="shared" si="0"/>
        <v>21</v>
      </c>
      <c r="G12" s="57"/>
      <c r="H12" s="57">
        <v>6</v>
      </c>
      <c r="I12" s="77"/>
      <c r="J12" s="58">
        <f t="shared" si="1"/>
        <v>1</v>
      </c>
      <c r="K12" s="58">
        <f t="shared" si="2"/>
        <v>0.2857142857142857</v>
      </c>
      <c r="L12" s="14"/>
    </row>
    <row r="13" spans="1:12" ht="44.25" customHeight="1">
      <c r="A13" s="55" t="s">
        <v>61</v>
      </c>
      <c r="B13" s="61" t="s">
        <v>33</v>
      </c>
      <c r="C13" s="57">
        <v>22</v>
      </c>
      <c r="D13" s="57">
        <v>1</v>
      </c>
      <c r="E13" s="57"/>
      <c r="F13" s="57">
        <f t="shared" ref="F13" si="8">C13+D13-E13</f>
        <v>23</v>
      </c>
      <c r="G13" s="57"/>
      <c r="H13" s="57">
        <v>3</v>
      </c>
      <c r="I13" s="77">
        <v>3</v>
      </c>
      <c r="J13" s="58">
        <f t="shared" ref="J13" si="9">(F13-I13)/F13</f>
        <v>0.86956521739130432</v>
      </c>
      <c r="K13" s="58">
        <f t="shared" ref="K13" si="10">(G13+H13)/F13</f>
        <v>0.13043478260869565</v>
      </c>
      <c r="L13" s="14" t="s">
        <v>70</v>
      </c>
    </row>
    <row r="14" spans="1:12" ht="20.100000000000001" customHeight="1">
      <c r="A14" s="55" t="s">
        <v>60</v>
      </c>
      <c r="B14" s="61" t="s">
        <v>35</v>
      </c>
      <c r="C14" s="57">
        <v>11</v>
      </c>
      <c r="D14" s="57"/>
      <c r="E14" s="57"/>
      <c r="F14" s="57">
        <f t="shared" si="0"/>
        <v>11</v>
      </c>
      <c r="G14" s="57"/>
      <c r="H14" s="57">
        <v>1</v>
      </c>
      <c r="I14" s="57"/>
      <c r="J14" s="58">
        <f t="shared" si="1"/>
        <v>1</v>
      </c>
      <c r="K14" s="58">
        <f t="shared" si="2"/>
        <v>9.0909090909090912E-2</v>
      </c>
      <c r="L14" s="1"/>
    </row>
    <row r="15" spans="1:12" ht="24.75" customHeight="1">
      <c r="A15" s="84" t="s">
        <v>13</v>
      </c>
      <c r="B15" s="85"/>
      <c r="C15" s="59">
        <f t="shared" ref="C15:I15" si="11">SUM(C11:C14)</f>
        <v>81</v>
      </c>
      <c r="D15" s="59">
        <f t="shared" si="11"/>
        <v>1</v>
      </c>
      <c r="E15" s="59">
        <f t="shared" si="11"/>
        <v>0</v>
      </c>
      <c r="F15" s="59">
        <f t="shared" si="11"/>
        <v>82</v>
      </c>
      <c r="G15" s="59">
        <f t="shared" si="11"/>
        <v>2</v>
      </c>
      <c r="H15" s="59">
        <f t="shared" si="11"/>
        <v>21</v>
      </c>
      <c r="I15" s="59">
        <f t="shared" si="11"/>
        <v>3</v>
      </c>
      <c r="J15" s="62">
        <f t="shared" si="1"/>
        <v>0.96341463414634143</v>
      </c>
      <c r="K15" s="62">
        <f t="shared" si="2"/>
        <v>0.28048780487804881</v>
      </c>
      <c r="L15" s="7"/>
    </row>
    <row r="16" spans="1:12" ht="30.75" customHeight="1">
      <c r="A16" s="55" t="s">
        <v>6</v>
      </c>
      <c r="B16" s="56" t="s">
        <v>23</v>
      </c>
      <c r="C16" s="57">
        <v>27</v>
      </c>
      <c r="D16" s="57"/>
      <c r="E16" s="57">
        <v>1</v>
      </c>
      <c r="F16" s="57">
        <f t="shared" si="0"/>
        <v>26</v>
      </c>
      <c r="G16" s="57"/>
      <c r="H16" s="57">
        <v>5</v>
      </c>
      <c r="I16" s="57">
        <v>2</v>
      </c>
      <c r="J16" s="58">
        <f t="shared" si="1"/>
        <v>0.92307692307692313</v>
      </c>
      <c r="K16" s="58">
        <f t="shared" si="2"/>
        <v>0.19230769230769232</v>
      </c>
      <c r="L16" s="14" t="s">
        <v>71</v>
      </c>
    </row>
    <row r="17" spans="1:12" ht="22.5" customHeight="1">
      <c r="A17" s="55" t="s">
        <v>59</v>
      </c>
      <c r="B17" s="61" t="s">
        <v>55</v>
      </c>
      <c r="C17" s="57">
        <v>26</v>
      </c>
      <c r="D17" s="57"/>
      <c r="E17" s="57"/>
      <c r="F17" s="57">
        <f t="shared" si="0"/>
        <v>26</v>
      </c>
      <c r="G17" s="57"/>
      <c r="H17" s="57">
        <v>5</v>
      </c>
      <c r="I17" s="57">
        <v>1</v>
      </c>
      <c r="J17" s="58">
        <f t="shared" si="1"/>
        <v>0.96153846153846156</v>
      </c>
      <c r="K17" s="58">
        <f t="shared" si="2"/>
        <v>0.19230769230769232</v>
      </c>
      <c r="L17" s="79" t="s">
        <v>72</v>
      </c>
    </row>
    <row r="18" spans="1:12" ht="20.100000000000001" customHeight="1">
      <c r="A18" s="55" t="s">
        <v>58</v>
      </c>
      <c r="B18" s="56" t="s">
        <v>30</v>
      </c>
      <c r="C18" s="57">
        <v>13</v>
      </c>
      <c r="D18" s="57"/>
      <c r="E18" s="57"/>
      <c r="F18" s="57">
        <f t="shared" si="0"/>
        <v>13</v>
      </c>
      <c r="G18" s="57"/>
      <c r="H18" s="57">
        <v>1</v>
      </c>
      <c r="I18" s="77">
        <v>1</v>
      </c>
      <c r="J18" s="58">
        <f t="shared" si="1"/>
        <v>0.92307692307692313</v>
      </c>
      <c r="K18" s="58">
        <f t="shared" si="2"/>
        <v>7.6923076923076927E-2</v>
      </c>
      <c r="L18" s="80" t="s">
        <v>73</v>
      </c>
    </row>
    <row r="19" spans="1:12" ht="23.25" customHeight="1">
      <c r="A19" s="84" t="s">
        <v>14</v>
      </c>
      <c r="B19" s="85"/>
      <c r="C19" s="59">
        <f t="shared" ref="C19:I19" si="12">SUM(C16:C18)</f>
        <v>66</v>
      </c>
      <c r="D19" s="59">
        <f t="shared" si="12"/>
        <v>0</v>
      </c>
      <c r="E19" s="59">
        <f t="shared" si="12"/>
        <v>1</v>
      </c>
      <c r="F19" s="59">
        <f t="shared" si="12"/>
        <v>65</v>
      </c>
      <c r="G19" s="59">
        <f t="shared" si="12"/>
        <v>0</v>
      </c>
      <c r="H19" s="59">
        <f t="shared" si="12"/>
        <v>11</v>
      </c>
      <c r="I19" s="59">
        <f t="shared" si="12"/>
        <v>4</v>
      </c>
      <c r="J19" s="62">
        <f t="shared" si="1"/>
        <v>0.93846153846153846</v>
      </c>
      <c r="K19" s="62">
        <f t="shared" si="2"/>
        <v>0.16923076923076924</v>
      </c>
      <c r="L19" s="7"/>
    </row>
    <row r="20" spans="1:12" ht="20.100000000000001" customHeight="1">
      <c r="A20" s="55" t="s">
        <v>7</v>
      </c>
      <c r="B20" s="56" t="s">
        <v>24</v>
      </c>
      <c r="C20" s="57">
        <v>23</v>
      </c>
      <c r="D20" s="57"/>
      <c r="E20" s="57"/>
      <c r="F20" s="57">
        <f t="shared" si="0"/>
        <v>23</v>
      </c>
      <c r="G20" s="57"/>
      <c r="H20" s="57">
        <v>4</v>
      </c>
      <c r="I20" s="57">
        <v>1</v>
      </c>
      <c r="J20" s="58">
        <f t="shared" si="1"/>
        <v>0.95652173913043481</v>
      </c>
      <c r="K20" s="58">
        <f t="shared" si="2"/>
        <v>0.17391304347826086</v>
      </c>
      <c r="L20" s="80" t="s">
        <v>74</v>
      </c>
    </row>
    <row r="21" spans="1:12" ht="119.25" customHeight="1">
      <c r="A21" s="55" t="s">
        <v>57</v>
      </c>
      <c r="B21" s="61" t="s">
        <v>25</v>
      </c>
      <c r="C21" s="57">
        <v>23</v>
      </c>
      <c r="D21" s="57"/>
      <c r="E21" s="57"/>
      <c r="F21" s="57">
        <f t="shared" si="0"/>
        <v>23</v>
      </c>
      <c r="G21" s="57"/>
      <c r="H21" s="57">
        <v>3</v>
      </c>
      <c r="I21" s="77">
        <v>8</v>
      </c>
      <c r="J21" s="58">
        <f t="shared" si="1"/>
        <v>0.65217391304347827</v>
      </c>
      <c r="K21" s="58">
        <f t="shared" si="2"/>
        <v>0.13043478260869565</v>
      </c>
      <c r="L21" s="14" t="s">
        <v>75</v>
      </c>
    </row>
    <row r="22" spans="1:12" ht="74.25" customHeight="1">
      <c r="A22" s="55" t="s">
        <v>8</v>
      </c>
      <c r="B22" s="61" t="s">
        <v>26</v>
      </c>
      <c r="C22" s="57">
        <v>25</v>
      </c>
      <c r="D22" s="57"/>
      <c r="E22" s="57"/>
      <c r="F22" s="57">
        <f t="shared" si="0"/>
        <v>25</v>
      </c>
      <c r="G22" s="57">
        <v>1</v>
      </c>
      <c r="H22" s="57">
        <v>2</v>
      </c>
      <c r="I22" s="77">
        <v>5</v>
      </c>
      <c r="J22" s="58">
        <f t="shared" si="1"/>
        <v>0.8</v>
      </c>
      <c r="K22" s="58">
        <f t="shared" si="2"/>
        <v>0.12</v>
      </c>
      <c r="L22" s="14" t="s">
        <v>76</v>
      </c>
    </row>
    <row r="23" spans="1:12" ht="23.25" customHeight="1">
      <c r="A23" s="84" t="s">
        <v>15</v>
      </c>
      <c r="B23" s="85"/>
      <c r="C23" s="59">
        <f t="shared" ref="C23:I23" si="13">SUM(C20:C22)</f>
        <v>71</v>
      </c>
      <c r="D23" s="59">
        <f t="shared" si="13"/>
        <v>0</v>
      </c>
      <c r="E23" s="59">
        <f t="shared" si="13"/>
        <v>0</v>
      </c>
      <c r="F23" s="59">
        <f t="shared" si="13"/>
        <v>71</v>
      </c>
      <c r="G23" s="59">
        <f t="shared" si="13"/>
        <v>1</v>
      </c>
      <c r="H23" s="59">
        <f t="shared" si="13"/>
        <v>9</v>
      </c>
      <c r="I23" s="59">
        <f t="shared" si="13"/>
        <v>14</v>
      </c>
      <c r="J23" s="62">
        <f t="shared" si="1"/>
        <v>0.80281690140845074</v>
      </c>
      <c r="K23" s="62">
        <f t="shared" si="2"/>
        <v>0.14084507042253522</v>
      </c>
      <c r="L23" s="7"/>
    </row>
    <row r="24" spans="1:12" ht="31.5" customHeight="1">
      <c r="A24" s="86" t="s">
        <v>16</v>
      </c>
      <c r="B24" s="87"/>
      <c r="C24" s="12">
        <f t="shared" ref="C24:I24" si="14">C6+C10+C15+C19+C23</f>
        <v>377</v>
      </c>
      <c r="D24" s="12">
        <f t="shared" si="14"/>
        <v>1</v>
      </c>
      <c r="E24" s="12">
        <f t="shared" si="14"/>
        <v>1</v>
      </c>
      <c r="F24" s="12">
        <f t="shared" si="14"/>
        <v>377</v>
      </c>
      <c r="G24" s="12">
        <f t="shared" si="14"/>
        <v>8</v>
      </c>
      <c r="H24" s="12">
        <f t="shared" si="14"/>
        <v>75</v>
      </c>
      <c r="I24" s="12">
        <f t="shared" si="14"/>
        <v>30</v>
      </c>
      <c r="J24" s="13">
        <f t="shared" si="1"/>
        <v>0.92042440318302388</v>
      </c>
      <c r="K24" s="13">
        <f t="shared" si="2"/>
        <v>0.22015915119363394</v>
      </c>
      <c r="L24" s="10"/>
    </row>
    <row r="25" spans="1:12" ht="24.75" customHeight="1">
      <c r="A25" s="55" t="s">
        <v>9</v>
      </c>
      <c r="B25" s="56" t="s">
        <v>34</v>
      </c>
      <c r="C25" s="57">
        <v>21</v>
      </c>
      <c r="D25" s="57"/>
      <c r="E25" s="57"/>
      <c r="F25" s="57">
        <f t="shared" si="0"/>
        <v>21</v>
      </c>
      <c r="G25" s="57"/>
      <c r="H25" s="57"/>
      <c r="I25" s="57"/>
      <c r="J25" s="58"/>
      <c r="K25" s="58"/>
      <c r="L25" s="6"/>
    </row>
    <row r="26" spans="1:12" ht="24.75" customHeight="1">
      <c r="A26" s="55" t="s">
        <v>10</v>
      </c>
      <c r="B26" s="56" t="s">
        <v>28</v>
      </c>
      <c r="C26" s="57">
        <v>25</v>
      </c>
      <c r="D26" s="57"/>
      <c r="E26" s="57"/>
      <c r="F26" s="57">
        <f t="shared" si="0"/>
        <v>25</v>
      </c>
      <c r="G26" s="57"/>
      <c r="H26" s="57"/>
      <c r="I26" s="57"/>
      <c r="J26" s="58"/>
      <c r="K26" s="58"/>
      <c r="L26" s="6"/>
    </row>
    <row r="27" spans="1:12" ht="27" customHeight="1">
      <c r="A27" s="84" t="s">
        <v>17</v>
      </c>
      <c r="B27" s="85"/>
      <c r="C27" s="59">
        <f t="shared" ref="C27:I27" si="15">SUM(C25:C26)</f>
        <v>46</v>
      </c>
      <c r="D27" s="59">
        <f t="shared" si="15"/>
        <v>0</v>
      </c>
      <c r="E27" s="59">
        <f t="shared" si="15"/>
        <v>0</v>
      </c>
      <c r="F27" s="59">
        <f t="shared" si="15"/>
        <v>46</v>
      </c>
      <c r="G27" s="59">
        <f t="shared" si="15"/>
        <v>0</v>
      </c>
      <c r="H27" s="59">
        <f t="shared" si="15"/>
        <v>0</v>
      </c>
      <c r="I27" s="59">
        <f t="shared" si="15"/>
        <v>0</v>
      </c>
      <c r="J27" s="62"/>
      <c r="K27" s="62"/>
      <c r="L27" s="7"/>
    </row>
    <row r="28" spans="1:12" ht="27.75" customHeight="1">
      <c r="A28" s="86" t="s">
        <v>18</v>
      </c>
      <c r="B28" s="87"/>
      <c r="C28" s="12">
        <f t="shared" ref="C28:I28" si="16">C24+C27</f>
        <v>423</v>
      </c>
      <c r="D28" s="12">
        <f t="shared" si="16"/>
        <v>1</v>
      </c>
      <c r="E28" s="12">
        <f t="shared" si="16"/>
        <v>1</v>
      </c>
      <c r="F28" s="12">
        <f t="shared" si="16"/>
        <v>423</v>
      </c>
      <c r="G28" s="12">
        <f t="shared" si="16"/>
        <v>8</v>
      </c>
      <c r="H28" s="12">
        <f t="shared" si="16"/>
        <v>75</v>
      </c>
      <c r="I28" s="12">
        <f t="shared" si="16"/>
        <v>30</v>
      </c>
      <c r="J28" s="63"/>
      <c r="K28" s="63"/>
      <c r="L28" s="8"/>
    </row>
  </sheetData>
  <mergeCells count="8">
    <mergeCell ref="A10:B10"/>
    <mergeCell ref="A6:B6"/>
    <mergeCell ref="A28:B28"/>
    <mergeCell ref="A27:B27"/>
    <mergeCell ref="A24:B24"/>
    <mergeCell ref="A15:B15"/>
    <mergeCell ref="A19:B19"/>
    <mergeCell ref="A23:B23"/>
  </mergeCells>
  <pageMargins left="0.70866141732283472" right="0.59055118110236227" top="0.59055118110236227" bottom="0.59055118110236227" header="0.19685039370078741" footer="0.19685039370078741"/>
  <pageSetup paperSize="9" scale="55" orientation="portrait" r:id="rId1"/>
  <rowBreaks count="1" manualBreakCount="1">
    <brk id="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4"/>
  <sheetViews>
    <sheetView zoomScale="130" zoomScaleNormal="130" zoomScaleSheetLayoutView="100" workbookViewId="0">
      <pane ySplit="1" topLeftCell="A28" activePane="bottomLeft" state="frozen"/>
      <selection pane="bottomLeft" activeCell="N59" sqref="N59"/>
    </sheetView>
  </sheetViews>
  <sheetFormatPr defaultRowHeight="15"/>
  <cols>
    <col min="2" max="2" width="37.7109375" customWidth="1"/>
    <col min="3" max="3" width="6.7109375" customWidth="1"/>
    <col min="4" max="4" width="6" customWidth="1"/>
    <col min="5" max="5" width="5.5703125" customWidth="1"/>
    <col min="6" max="6" width="7.28515625" customWidth="1"/>
    <col min="8" max="8" width="6" customWidth="1"/>
    <col min="9" max="9" width="6.5703125" customWidth="1"/>
    <col min="10" max="10" width="5.85546875" customWidth="1"/>
    <col min="13" max="13" width="21.28515625" customWidth="1"/>
    <col min="14" max="14" width="18.28515625" customWidth="1"/>
    <col min="15" max="15" width="11.28515625" customWidth="1"/>
    <col min="16" max="16" width="16.28515625" customWidth="1"/>
  </cols>
  <sheetData>
    <row r="1" spans="1:21" ht="14.25" customHeight="1">
      <c r="A1" s="52" t="s">
        <v>0</v>
      </c>
      <c r="B1" s="53" t="s">
        <v>66</v>
      </c>
      <c r="C1" s="54" t="s">
        <v>48</v>
      </c>
      <c r="D1" s="54" t="s">
        <v>46</v>
      </c>
      <c r="E1" s="54" t="s">
        <v>47</v>
      </c>
      <c r="F1" s="54" t="s">
        <v>45</v>
      </c>
      <c r="G1" s="54" t="s">
        <v>44</v>
      </c>
      <c r="H1" s="54" t="s">
        <v>41</v>
      </c>
      <c r="I1" s="54" t="s">
        <v>42</v>
      </c>
      <c r="J1" s="65" t="s">
        <v>87</v>
      </c>
      <c r="K1" s="54" t="s">
        <v>39</v>
      </c>
      <c r="L1" s="54" t="s">
        <v>40</v>
      </c>
      <c r="M1" s="2" t="s">
        <v>22</v>
      </c>
      <c r="Q1" s="18"/>
      <c r="R1" s="18"/>
      <c r="S1" s="18"/>
      <c r="T1" s="18"/>
      <c r="U1" s="18"/>
    </row>
    <row r="2" spans="1:21" ht="20.100000000000001" customHeight="1">
      <c r="A2" s="55" t="s">
        <v>2</v>
      </c>
      <c r="B2" s="81" t="s">
        <v>65</v>
      </c>
      <c r="C2" s="57">
        <f>'I четверть'!F2</f>
        <v>24</v>
      </c>
      <c r="D2" s="57"/>
      <c r="E2" s="57"/>
      <c r="F2" s="57"/>
      <c r="G2" s="57">
        <f t="shared" ref="G2:G26" si="0">C2+D2-E2+F2</f>
        <v>24</v>
      </c>
      <c r="H2" s="57"/>
      <c r="I2" s="57">
        <v>6</v>
      </c>
      <c r="J2" s="57"/>
      <c r="K2" s="58">
        <f t="shared" ref="K2:K24" si="1">(G2-J2)/G2</f>
        <v>1</v>
      </c>
      <c r="L2" s="58">
        <f t="shared" ref="L2:L24" si="2">(H2+I2)/G2</f>
        <v>0.25</v>
      </c>
      <c r="M2" s="1"/>
      <c r="Q2" s="18"/>
      <c r="R2" s="18"/>
      <c r="S2" s="18"/>
      <c r="T2" s="18"/>
      <c r="U2" s="18"/>
    </row>
    <row r="3" spans="1:21" ht="20.100000000000001" customHeight="1">
      <c r="A3" s="82" t="s">
        <v>19</v>
      </c>
      <c r="B3" s="83" t="s">
        <v>64</v>
      </c>
      <c r="C3" s="57">
        <f>'I четверть'!F3</f>
        <v>21</v>
      </c>
      <c r="D3" s="57">
        <v>1</v>
      </c>
      <c r="E3" s="57"/>
      <c r="F3" s="57"/>
      <c r="G3" s="57">
        <f t="shared" si="0"/>
        <v>22</v>
      </c>
      <c r="H3" s="57"/>
      <c r="I3" s="57">
        <v>7</v>
      </c>
      <c r="J3" s="57"/>
      <c r="K3" s="58">
        <f t="shared" si="1"/>
        <v>1</v>
      </c>
      <c r="L3" s="58">
        <f t="shared" si="2"/>
        <v>0.31818181818181818</v>
      </c>
      <c r="M3" s="1"/>
      <c r="Q3" s="18"/>
      <c r="R3" s="18"/>
      <c r="S3" s="18"/>
      <c r="T3" s="18"/>
      <c r="U3" s="18"/>
    </row>
    <row r="4" spans="1:21" ht="20.100000000000001" customHeight="1">
      <c r="A4" s="82" t="s">
        <v>3</v>
      </c>
      <c r="B4" s="83" t="s">
        <v>63</v>
      </c>
      <c r="C4" s="57">
        <f>'I четверть'!F4</f>
        <v>24</v>
      </c>
      <c r="D4" s="57"/>
      <c r="E4" s="57"/>
      <c r="F4" s="57"/>
      <c r="G4" s="57">
        <f t="shared" si="0"/>
        <v>24</v>
      </c>
      <c r="H4" s="57">
        <v>1</v>
      </c>
      <c r="I4" s="57">
        <v>5</v>
      </c>
      <c r="J4" s="57"/>
      <c r="K4" s="58">
        <f t="shared" ref="K4" si="3">(G4-J4)/G4</f>
        <v>1</v>
      </c>
      <c r="L4" s="58">
        <f t="shared" ref="L4" si="4">(H4+I4)/G4</f>
        <v>0.25</v>
      </c>
      <c r="M4" s="1"/>
      <c r="Q4" s="18"/>
      <c r="R4" s="18"/>
      <c r="S4" s="18"/>
      <c r="T4" s="18"/>
      <c r="U4" s="18"/>
    </row>
    <row r="5" spans="1:21" ht="20.100000000000001" customHeight="1">
      <c r="A5" s="82" t="s">
        <v>62</v>
      </c>
      <c r="B5" s="83" t="s">
        <v>27</v>
      </c>
      <c r="C5" s="57">
        <f>'I четверть'!F5</f>
        <v>12</v>
      </c>
      <c r="D5" s="57"/>
      <c r="E5" s="57"/>
      <c r="F5" s="57"/>
      <c r="G5" s="57">
        <f t="shared" si="0"/>
        <v>12</v>
      </c>
      <c r="H5" s="57"/>
      <c r="I5" s="57">
        <v>2</v>
      </c>
      <c r="J5" s="57">
        <v>1</v>
      </c>
      <c r="K5" s="58">
        <f t="shared" si="1"/>
        <v>0.91666666666666663</v>
      </c>
      <c r="L5" s="58">
        <f t="shared" si="2"/>
        <v>0.16666666666666666</v>
      </c>
      <c r="M5" s="1" t="s">
        <v>86</v>
      </c>
      <c r="Q5" s="18"/>
      <c r="R5" s="18"/>
      <c r="S5" s="18"/>
      <c r="T5" s="18"/>
      <c r="U5" s="18"/>
    </row>
    <row r="6" spans="1:21" ht="15.75">
      <c r="A6" s="88" t="s">
        <v>11</v>
      </c>
      <c r="B6" s="89"/>
      <c r="C6" s="59">
        <f t="shared" ref="C6:J6" si="5">SUM(C2:C5)</f>
        <v>81</v>
      </c>
      <c r="D6" s="59">
        <f t="shared" si="5"/>
        <v>1</v>
      </c>
      <c r="E6" s="59">
        <f t="shared" si="5"/>
        <v>0</v>
      </c>
      <c r="F6" s="59">
        <f t="shared" si="5"/>
        <v>0</v>
      </c>
      <c r="G6" s="59">
        <f t="shared" si="5"/>
        <v>82</v>
      </c>
      <c r="H6" s="59">
        <f t="shared" si="5"/>
        <v>1</v>
      </c>
      <c r="I6" s="59">
        <f t="shared" si="5"/>
        <v>20</v>
      </c>
      <c r="J6" s="59">
        <f t="shared" si="5"/>
        <v>1</v>
      </c>
      <c r="K6" s="60">
        <f t="shared" si="1"/>
        <v>0.98780487804878048</v>
      </c>
      <c r="L6" s="60">
        <f t="shared" si="2"/>
        <v>0.25609756097560976</v>
      </c>
      <c r="M6" s="5"/>
      <c r="Q6" s="18"/>
      <c r="R6" s="18"/>
      <c r="S6" s="18"/>
      <c r="T6" s="18"/>
      <c r="U6" s="18"/>
    </row>
    <row r="7" spans="1:21" ht="20.100000000000001" customHeight="1">
      <c r="A7" s="82" t="s">
        <v>4</v>
      </c>
      <c r="B7" s="83" t="s">
        <v>37</v>
      </c>
      <c r="C7" s="57">
        <f>'I четверть'!F7</f>
        <v>25</v>
      </c>
      <c r="D7" s="57">
        <v>1</v>
      </c>
      <c r="E7" s="57"/>
      <c r="F7" s="57"/>
      <c r="G7" s="57">
        <f t="shared" si="0"/>
        <v>26</v>
      </c>
      <c r="H7" s="57">
        <v>3</v>
      </c>
      <c r="I7" s="57">
        <v>7</v>
      </c>
      <c r="J7" s="57"/>
      <c r="K7" s="58">
        <f t="shared" si="1"/>
        <v>1</v>
      </c>
      <c r="L7" s="58">
        <f t="shared" si="2"/>
        <v>0.38461538461538464</v>
      </c>
      <c r="M7" s="1"/>
      <c r="Q7" s="18"/>
      <c r="R7" s="18"/>
      <c r="S7" s="18"/>
      <c r="T7" s="18"/>
      <c r="U7" s="18"/>
    </row>
    <row r="8" spans="1:21" ht="20.100000000000001" customHeight="1">
      <c r="A8" s="82" t="s">
        <v>20</v>
      </c>
      <c r="B8" s="83" t="s">
        <v>38</v>
      </c>
      <c r="C8" s="57">
        <f>'I четверть'!F8</f>
        <v>26</v>
      </c>
      <c r="D8" s="57"/>
      <c r="E8" s="57">
        <v>1</v>
      </c>
      <c r="F8" s="57"/>
      <c r="G8" s="57">
        <f t="shared" si="0"/>
        <v>25</v>
      </c>
      <c r="H8" s="57"/>
      <c r="I8" s="57">
        <v>1</v>
      </c>
      <c r="J8" s="57">
        <v>1</v>
      </c>
      <c r="K8" s="58">
        <f t="shared" si="1"/>
        <v>0.96</v>
      </c>
      <c r="L8" s="58">
        <f t="shared" si="2"/>
        <v>0.04</v>
      </c>
      <c r="M8" s="16" t="s">
        <v>68</v>
      </c>
      <c r="Q8" s="18"/>
      <c r="R8" s="18"/>
      <c r="S8" s="18"/>
      <c r="T8" s="18"/>
      <c r="U8" s="18"/>
    </row>
    <row r="9" spans="1:21" ht="20.100000000000001" customHeight="1">
      <c r="A9" s="82" t="s">
        <v>56</v>
      </c>
      <c r="B9" s="83" t="s">
        <v>29</v>
      </c>
      <c r="C9" s="57">
        <f>'I четверть'!F9</f>
        <v>27</v>
      </c>
      <c r="D9" s="57"/>
      <c r="E9" s="57"/>
      <c r="F9" s="57"/>
      <c r="G9" s="57">
        <f t="shared" si="0"/>
        <v>27</v>
      </c>
      <c r="H9" s="57"/>
      <c r="I9" s="57">
        <v>7</v>
      </c>
      <c r="J9" s="57"/>
      <c r="K9" s="58">
        <f t="shared" si="1"/>
        <v>1</v>
      </c>
      <c r="L9" s="58">
        <f t="shared" si="2"/>
        <v>0.25925925925925924</v>
      </c>
      <c r="M9" s="17"/>
      <c r="Q9" s="18"/>
      <c r="R9" s="18"/>
      <c r="S9" s="18"/>
      <c r="T9" s="18"/>
      <c r="U9" s="18"/>
    </row>
    <row r="10" spans="1:21" ht="15.75">
      <c r="A10" s="88" t="s">
        <v>12</v>
      </c>
      <c r="B10" s="89"/>
      <c r="C10" s="59">
        <f t="shared" ref="C10:J10" si="6">SUM(C7:C9)</f>
        <v>78</v>
      </c>
      <c r="D10" s="59">
        <f t="shared" si="6"/>
        <v>1</v>
      </c>
      <c r="E10" s="59">
        <f t="shared" si="6"/>
        <v>1</v>
      </c>
      <c r="F10" s="59">
        <f t="shared" si="6"/>
        <v>0</v>
      </c>
      <c r="G10" s="59">
        <f t="shared" si="6"/>
        <v>78</v>
      </c>
      <c r="H10" s="59">
        <f t="shared" si="6"/>
        <v>3</v>
      </c>
      <c r="I10" s="59">
        <f t="shared" si="6"/>
        <v>15</v>
      </c>
      <c r="J10" s="59">
        <f t="shared" si="6"/>
        <v>1</v>
      </c>
      <c r="K10" s="62">
        <f t="shared" si="1"/>
        <v>0.98717948717948723</v>
      </c>
      <c r="L10" s="62">
        <f t="shared" si="2"/>
        <v>0.23076923076923078</v>
      </c>
      <c r="M10" s="7"/>
      <c r="Q10" s="18"/>
      <c r="R10" s="18"/>
      <c r="S10" s="18"/>
      <c r="T10" s="18"/>
      <c r="U10" s="18"/>
    </row>
    <row r="11" spans="1:21" ht="31.5" customHeight="1">
      <c r="A11" s="82" t="s">
        <v>5</v>
      </c>
      <c r="B11" s="83" t="s">
        <v>32</v>
      </c>
      <c r="C11" s="57">
        <f>'I четверть'!F11</f>
        <v>27</v>
      </c>
      <c r="D11" s="57"/>
      <c r="E11" s="57"/>
      <c r="F11" s="57"/>
      <c r="G11" s="57">
        <f t="shared" si="0"/>
        <v>27</v>
      </c>
      <c r="H11" s="57">
        <v>3</v>
      </c>
      <c r="I11" s="57">
        <v>7</v>
      </c>
      <c r="J11" s="57">
        <v>2</v>
      </c>
      <c r="K11" s="58">
        <f t="shared" si="1"/>
        <v>0.92592592592592593</v>
      </c>
      <c r="L11" s="58">
        <f t="shared" si="2"/>
        <v>0.37037037037037035</v>
      </c>
      <c r="M11" s="14" t="s">
        <v>85</v>
      </c>
      <c r="Q11" s="18"/>
      <c r="R11" s="18"/>
      <c r="S11" s="18"/>
      <c r="T11" s="18"/>
      <c r="U11" s="18"/>
    </row>
    <row r="12" spans="1:21" ht="20.100000000000001" customHeight="1">
      <c r="A12" s="82" t="s">
        <v>21</v>
      </c>
      <c r="B12" s="83" t="s">
        <v>31</v>
      </c>
      <c r="C12" s="57">
        <f>'I четверть'!F12</f>
        <v>21</v>
      </c>
      <c r="D12" s="57"/>
      <c r="E12" s="57"/>
      <c r="F12" s="57"/>
      <c r="G12" s="57">
        <f t="shared" si="0"/>
        <v>21</v>
      </c>
      <c r="H12" s="57"/>
      <c r="I12" s="57">
        <v>5</v>
      </c>
      <c r="J12" s="57"/>
      <c r="K12" s="58">
        <f t="shared" si="1"/>
        <v>1</v>
      </c>
      <c r="L12" s="58">
        <f t="shared" si="2"/>
        <v>0.23809523809523808</v>
      </c>
      <c r="M12" s="14"/>
      <c r="Q12" s="18"/>
      <c r="R12" s="18"/>
      <c r="S12" s="18"/>
      <c r="T12" s="18"/>
      <c r="U12" s="18"/>
    </row>
    <row r="13" spans="1:21" ht="61.5" customHeight="1">
      <c r="A13" s="82" t="s">
        <v>61</v>
      </c>
      <c r="B13" s="83" t="s">
        <v>33</v>
      </c>
      <c r="C13" s="57">
        <f>'I четверть'!F13</f>
        <v>23</v>
      </c>
      <c r="D13" s="57"/>
      <c r="E13" s="57"/>
      <c r="F13" s="57"/>
      <c r="G13" s="57">
        <f t="shared" si="0"/>
        <v>23</v>
      </c>
      <c r="H13" s="57"/>
      <c r="I13" s="57">
        <v>2</v>
      </c>
      <c r="J13" s="57">
        <v>3</v>
      </c>
      <c r="K13" s="58">
        <f t="shared" ref="K13" si="7">(G13-J13)/G13</f>
        <v>0.86956521739130432</v>
      </c>
      <c r="L13" s="58">
        <f t="shared" ref="L13" si="8">(H13+I13)/G13</f>
        <v>8.6956521739130432E-2</v>
      </c>
      <c r="M13" s="14" t="s">
        <v>84</v>
      </c>
      <c r="Q13" s="18"/>
      <c r="R13" s="18"/>
      <c r="S13" s="18"/>
      <c r="T13" s="18"/>
      <c r="U13" s="18"/>
    </row>
    <row r="14" spans="1:21" ht="20.100000000000001" customHeight="1">
      <c r="A14" s="82" t="s">
        <v>60</v>
      </c>
      <c r="B14" s="83" t="s">
        <v>35</v>
      </c>
      <c r="C14" s="57">
        <f>'I четверть'!F14</f>
        <v>11</v>
      </c>
      <c r="D14" s="57"/>
      <c r="E14" s="57"/>
      <c r="F14" s="57"/>
      <c r="G14" s="57">
        <f t="shared" si="0"/>
        <v>11</v>
      </c>
      <c r="H14" s="57"/>
      <c r="I14" s="57">
        <v>1</v>
      </c>
      <c r="J14" s="57"/>
      <c r="K14" s="58">
        <f t="shared" si="1"/>
        <v>1</v>
      </c>
      <c r="L14" s="58">
        <f t="shared" si="2"/>
        <v>9.0909090909090912E-2</v>
      </c>
      <c r="M14" s="1"/>
      <c r="Q14" s="18"/>
      <c r="R14" s="18"/>
      <c r="S14" s="18"/>
      <c r="T14" s="18"/>
      <c r="U14" s="18"/>
    </row>
    <row r="15" spans="1:21" ht="15.75">
      <c r="A15" s="88" t="s">
        <v>13</v>
      </c>
      <c r="B15" s="89"/>
      <c r="C15" s="59">
        <f t="shared" ref="C15:J15" si="9">SUM(C11:C14)</f>
        <v>82</v>
      </c>
      <c r="D15" s="59">
        <f t="shared" si="9"/>
        <v>0</v>
      </c>
      <c r="E15" s="59">
        <f t="shared" si="9"/>
        <v>0</v>
      </c>
      <c r="F15" s="59">
        <f t="shared" si="9"/>
        <v>0</v>
      </c>
      <c r="G15" s="59">
        <f t="shared" si="9"/>
        <v>82</v>
      </c>
      <c r="H15" s="59">
        <f t="shared" si="9"/>
        <v>3</v>
      </c>
      <c r="I15" s="59">
        <f t="shared" si="9"/>
        <v>15</v>
      </c>
      <c r="J15" s="59">
        <f t="shared" si="9"/>
        <v>5</v>
      </c>
      <c r="K15" s="62">
        <f t="shared" si="1"/>
        <v>0.93902439024390238</v>
      </c>
      <c r="L15" s="62">
        <f t="shared" si="2"/>
        <v>0.21951219512195122</v>
      </c>
      <c r="M15" s="7"/>
      <c r="Q15" s="18"/>
      <c r="R15" s="18"/>
      <c r="S15" s="18"/>
      <c r="T15" s="18"/>
      <c r="U15" s="18"/>
    </row>
    <row r="16" spans="1:21" ht="20.100000000000001" customHeight="1">
      <c r="A16" s="82" t="s">
        <v>6</v>
      </c>
      <c r="B16" s="83" t="s">
        <v>23</v>
      </c>
      <c r="C16" s="57">
        <f>'I четверть'!F16</f>
        <v>26</v>
      </c>
      <c r="D16" s="57"/>
      <c r="E16" s="57"/>
      <c r="F16" s="57"/>
      <c r="G16" s="57">
        <f t="shared" si="0"/>
        <v>26</v>
      </c>
      <c r="H16" s="57">
        <v>1</v>
      </c>
      <c r="I16" s="57">
        <v>5</v>
      </c>
      <c r="J16" s="57">
        <v>1</v>
      </c>
      <c r="K16" s="58">
        <f t="shared" si="1"/>
        <v>0.96153846153846156</v>
      </c>
      <c r="L16" s="58">
        <f t="shared" si="2"/>
        <v>0.23076923076923078</v>
      </c>
      <c r="M16" s="1" t="s">
        <v>83</v>
      </c>
      <c r="Q16" s="18"/>
      <c r="R16" s="18"/>
      <c r="S16" s="18"/>
      <c r="T16" s="18"/>
      <c r="U16" s="18"/>
    </row>
    <row r="17" spans="1:21" ht="20.100000000000001" customHeight="1">
      <c r="A17" s="82" t="s">
        <v>59</v>
      </c>
      <c r="B17" s="83" t="s">
        <v>55</v>
      </c>
      <c r="C17" s="57">
        <f>'I четверть'!F17</f>
        <v>26</v>
      </c>
      <c r="D17" s="57"/>
      <c r="E17" s="57"/>
      <c r="F17" s="57"/>
      <c r="G17" s="57">
        <f t="shared" si="0"/>
        <v>26</v>
      </c>
      <c r="H17" s="57"/>
      <c r="I17" s="57">
        <v>4</v>
      </c>
      <c r="J17" s="57">
        <v>1</v>
      </c>
      <c r="K17" s="58">
        <f t="shared" si="1"/>
        <v>0.96153846153846156</v>
      </c>
      <c r="L17" s="58">
        <f t="shared" si="2"/>
        <v>0.15384615384615385</v>
      </c>
      <c r="M17" s="1" t="s">
        <v>82</v>
      </c>
      <c r="Q17" s="18"/>
      <c r="R17" s="18"/>
      <c r="S17" s="18"/>
      <c r="T17" s="18"/>
      <c r="U17" s="18"/>
    </row>
    <row r="18" spans="1:21" ht="20.100000000000001" customHeight="1">
      <c r="A18" s="82" t="s">
        <v>58</v>
      </c>
      <c r="B18" s="83" t="s">
        <v>30</v>
      </c>
      <c r="C18" s="57">
        <f>'I четверть'!F18</f>
        <v>13</v>
      </c>
      <c r="D18" s="57">
        <v>1</v>
      </c>
      <c r="E18" s="57"/>
      <c r="F18" s="57"/>
      <c r="G18" s="57">
        <f t="shared" si="0"/>
        <v>14</v>
      </c>
      <c r="H18" s="57"/>
      <c r="I18" s="57">
        <v>1</v>
      </c>
      <c r="J18" s="57"/>
      <c r="K18" s="58">
        <f t="shared" si="1"/>
        <v>1</v>
      </c>
      <c r="L18" s="58">
        <f t="shared" si="2"/>
        <v>7.1428571428571425E-2</v>
      </c>
      <c r="M18" s="1"/>
      <c r="Q18" s="18"/>
      <c r="R18" s="18"/>
      <c r="S18" s="18"/>
      <c r="T18" s="18"/>
      <c r="U18" s="18"/>
    </row>
    <row r="19" spans="1:21" ht="15.75">
      <c r="A19" s="88" t="s">
        <v>14</v>
      </c>
      <c r="B19" s="89"/>
      <c r="C19" s="59">
        <f t="shared" ref="C19:J19" si="10">SUM(C16:C18)</f>
        <v>65</v>
      </c>
      <c r="D19" s="59">
        <f t="shared" si="10"/>
        <v>1</v>
      </c>
      <c r="E19" s="59">
        <f t="shared" si="10"/>
        <v>0</v>
      </c>
      <c r="F19" s="59">
        <f t="shared" si="10"/>
        <v>0</v>
      </c>
      <c r="G19" s="59">
        <f t="shared" si="10"/>
        <v>66</v>
      </c>
      <c r="H19" s="59">
        <f t="shared" si="10"/>
        <v>1</v>
      </c>
      <c r="I19" s="59">
        <f t="shared" si="10"/>
        <v>10</v>
      </c>
      <c r="J19" s="59">
        <f t="shared" si="10"/>
        <v>2</v>
      </c>
      <c r="K19" s="62">
        <f t="shared" si="1"/>
        <v>0.96969696969696972</v>
      </c>
      <c r="L19" s="62">
        <f t="shared" si="2"/>
        <v>0.16666666666666666</v>
      </c>
      <c r="M19" s="7"/>
      <c r="Q19" s="18"/>
      <c r="R19" s="18"/>
      <c r="S19" s="18"/>
      <c r="T19" s="18"/>
      <c r="U19" s="18"/>
    </row>
    <row r="20" spans="1:21" ht="20.100000000000001" customHeight="1">
      <c r="A20" s="82" t="s">
        <v>7</v>
      </c>
      <c r="B20" s="83" t="s">
        <v>24</v>
      </c>
      <c r="C20" s="57">
        <f>'I четверть'!F20</f>
        <v>23</v>
      </c>
      <c r="D20" s="57"/>
      <c r="E20" s="57"/>
      <c r="F20" s="57"/>
      <c r="G20" s="57">
        <f t="shared" si="0"/>
        <v>23</v>
      </c>
      <c r="H20" s="57">
        <v>1</v>
      </c>
      <c r="I20" s="57">
        <v>5</v>
      </c>
      <c r="J20" s="57">
        <v>1</v>
      </c>
      <c r="K20" s="58">
        <f t="shared" si="1"/>
        <v>0.95652173913043481</v>
      </c>
      <c r="L20" s="58">
        <f t="shared" si="2"/>
        <v>0.2608695652173913</v>
      </c>
      <c r="M20" s="1" t="s">
        <v>81</v>
      </c>
      <c r="Q20" s="18"/>
      <c r="R20" s="18"/>
      <c r="S20" s="18"/>
      <c r="T20" s="18"/>
      <c r="U20" s="18"/>
    </row>
    <row r="21" spans="1:21" ht="20.100000000000001" customHeight="1">
      <c r="A21" s="82" t="s">
        <v>57</v>
      </c>
      <c r="B21" s="83" t="s">
        <v>25</v>
      </c>
      <c r="C21" s="57">
        <f>'I четверть'!F21</f>
        <v>23</v>
      </c>
      <c r="D21" s="57"/>
      <c r="E21" s="57"/>
      <c r="F21" s="57"/>
      <c r="G21" s="57">
        <f t="shared" si="0"/>
        <v>23</v>
      </c>
      <c r="H21" s="57"/>
      <c r="I21" s="57">
        <v>3</v>
      </c>
      <c r="J21" s="57"/>
      <c r="K21" s="58">
        <f t="shared" si="1"/>
        <v>1</v>
      </c>
      <c r="L21" s="58">
        <f t="shared" si="2"/>
        <v>0.13043478260869565</v>
      </c>
      <c r="M21" s="1"/>
      <c r="Q21" s="18"/>
      <c r="R21" s="18"/>
      <c r="S21" s="18"/>
      <c r="T21" s="18"/>
      <c r="U21" s="18"/>
    </row>
    <row r="22" spans="1:21" ht="20.100000000000001" customHeight="1">
      <c r="A22" s="82" t="s">
        <v>8</v>
      </c>
      <c r="B22" s="83" t="s">
        <v>26</v>
      </c>
      <c r="C22" s="57">
        <f>'I четверть'!F22</f>
        <v>25</v>
      </c>
      <c r="D22" s="57"/>
      <c r="E22" s="57"/>
      <c r="F22" s="57"/>
      <c r="G22" s="57">
        <f t="shared" si="0"/>
        <v>25</v>
      </c>
      <c r="H22" s="57"/>
      <c r="I22" s="57">
        <v>4</v>
      </c>
      <c r="J22" s="57">
        <v>1</v>
      </c>
      <c r="K22" s="58">
        <f t="shared" si="1"/>
        <v>0.96</v>
      </c>
      <c r="L22" s="58">
        <f t="shared" si="2"/>
        <v>0.16</v>
      </c>
      <c r="M22" s="14" t="s">
        <v>80</v>
      </c>
      <c r="Q22" s="18"/>
      <c r="R22" s="18"/>
      <c r="S22" s="18"/>
      <c r="T22" s="18"/>
      <c r="U22" s="18"/>
    </row>
    <row r="23" spans="1:21" ht="15.75">
      <c r="A23" s="88" t="s">
        <v>15</v>
      </c>
      <c r="B23" s="89"/>
      <c r="C23" s="59">
        <f t="shared" ref="C23:J23" si="11">SUM(C20:C22)</f>
        <v>71</v>
      </c>
      <c r="D23" s="59">
        <f t="shared" si="11"/>
        <v>0</v>
      </c>
      <c r="E23" s="59">
        <f t="shared" si="11"/>
        <v>0</v>
      </c>
      <c r="F23" s="59">
        <f t="shared" si="11"/>
        <v>0</v>
      </c>
      <c r="G23" s="59">
        <f t="shared" si="11"/>
        <v>71</v>
      </c>
      <c r="H23" s="59">
        <f t="shared" si="11"/>
        <v>1</v>
      </c>
      <c r="I23" s="59">
        <f t="shared" si="11"/>
        <v>12</v>
      </c>
      <c r="J23" s="59">
        <f t="shared" si="11"/>
        <v>2</v>
      </c>
      <c r="K23" s="62">
        <f t="shared" si="1"/>
        <v>0.971830985915493</v>
      </c>
      <c r="L23" s="62">
        <f t="shared" si="2"/>
        <v>0.18309859154929578</v>
      </c>
      <c r="M23" s="7"/>
      <c r="Q23" s="18"/>
      <c r="R23" s="18"/>
      <c r="S23" s="18"/>
      <c r="T23" s="18"/>
      <c r="U23" s="18"/>
    </row>
    <row r="24" spans="1:21" ht="15.75">
      <c r="A24" s="90" t="s">
        <v>16</v>
      </c>
      <c r="B24" s="91"/>
      <c r="C24" s="12">
        <f t="shared" ref="C24:J24" si="12">C6+C10+C15+C19+C23</f>
        <v>377</v>
      </c>
      <c r="D24" s="12">
        <f t="shared" si="12"/>
        <v>3</v>
      </c>
      <c r="E24" s="12">
        <f t="shared" si="12"/>
        <v>1</v>
      </c>
      <c r="F24" s="12">
        <f t="shared" si="12"/>
        <v>0</v>
      </c>
      <c r="G24" s="12">
        <f t="shared" si="12"/>
        <v>379</v>
      </c>
      <c r="H24" s="12">
        <f t="shared" si="12"/>
        <v>9</v>
      </c>
      <c r="I24" s="12">
        <f t="shared" si="12"/>
        <v>72</v>
      </c>
      <c r="J24" s="12">
        <f t="shared" si="12"/>
        <v>11</v>
      </c>
      <c r="K24" s="13">
        <f t="shared" si="1"/>
        <v>0.97097625329815307</v>
      </c>
      <c r="L24" s="13">
        <f t="shared" si="2"/>
        <v>0.21372031662269128</v>
      </c>
      <c r="M24" s="10"/>
      <c r="Q24" s="18"/>
      <c r="R24" s="18"/>
      <c r="S24" s="18"/>
      <c r="T24" s="18"/>
      <c r="U24" s="18"/>
    </row>
    <row r="25" spans="1:21" ht="20.100000000000001" customHeight="1">
      <c r="A25" s="82" t="s">
        <v>9</v>
      </c>
      <c r="B25" s="83" t="s">
        <v>34</v>
      </c>
      <c r="C25" s="57">
        <f>'I четверть'!F25</f>
        <v>21</v>
      </c>
      <c r="D25" s="57"/>
      <c r="E25" s="57"/>
      <c r="F25" s="57"/>
      <c r="G25" s="57">
        <f t="shared" si="0"/>
        <v>21</v>
      </c>
      <c r="H25" s="57">
        <v>1</v>
      </c>
      <c r="I25" s="57">
        <v>9</v>
      </c>
      <c r="J25" s="57">
        <v>1</v>
      </c>
      <c r="K25" s="20">
        <f t="shared" ref="K25:K26" si="13">(G25-J25)/G25</f>
        <v>0.95238095238095233</v>
      </c>
      <c r="L25" s="20">
        <f t="shared" ref="L25:L26" si="14">(H25+I25)/G25</f>
        <v>0.47619047619047616</v>
      </c>
      <c r="M25" s="6" t="s">
        <v>78</v>
      </c>
      <c r="Q25" s="18"/>
      <c r="R25" s="18"/>
      <c r="S25" s="18"/>
      <c r="T25" s="18"/>
      <c r="U25" s="18"/>
    </row>
    <row r="26" spans="1:21" ht="20.100000000000001" customHeight="1">
      <c r="A26" s="82" t="s">
        <v>10</v>
      </c>
      <c r="B26" s="83" t="s">
        <v>28</v>
      </c>
      <c r="C26" s="57">
        <f>'I четверть'!F26</f>
        <v>25</v>
      </c>
      <c r="D26" s="57"/>
      <c r="E26" s="57"/>
      <c r="F26" s="57"/>
      <c r="G26" s="57">
        <f t="shared" si="0"/>
        <v>25</v>
      </c>
      <c r="H26" s="57">
        <v>1</v>
      </c>
      <c r="I26" s="57">
        <v>5</v>
      </c>
      <c r="J26" s="57">
        <v>1</v>
      </c>
      <c r="K26" s="20">
        <f t="shared" si="13"/>
        <v>0.96</v>
      </c>
      <c r="L26" s="20">
        <f t="shared" si="14"/>
        <v>0.24</v>
      </c>
      <c r="M26" s="6" t="s">
        <v>77</v>
      </c>
      <c r="Q26" s="18"/>
      <c r="R26" s="18"/>
      <c r="S26" s="18"/>
      <c r="T26" s="18"/>
      <c r="U26" s="18"/>
    </row>
    <row r="27" spans="1:21" ht="15.75">
      <c r="A27" s="88" t="s">
        <v>17</v>
      </c>
      <c r="B27" s="89"/>
      <c r="C27" s="59">
        <f t="shared" ref="C27:J27" si="15">SUM(C25:C26)</f>
        <v>46</v>
      </c>
      <c r="D27" s="59">
        <f t="shared" si="15"/>
        <v>0</v>
      </c>
      <c r="E27" s="59">
        <f t="shared" si="15"/>
        <v>0</v>
      </c>
      <c r="F27" s="59">
        <f t="shared" si="15"/>
        <v>0</v>
      </c>
      <c r="G27" s="59">
        <f t="shared" ref="G27" si="16">SUM(G25:G26)</f>
        <v>46</v>
      </c>
      <c r="H27" s="59">
        <f t="shared" si="15"/>
        <v>2</v>
      </c>
      <c r="I27" s="59">
        <f t="shared" si="15"/>
        <v>14</v>
      </c>
      <c r="J27" s="59">
        <f t="shared" si="15"/>
        <v>2</v>
      </c>
      <c r="K27" s="19"/>
      <c r="L27" s="19"/>
      <c r="M27" s="7"/>
      <c r="Q27" s="18"/>
      <c r="R27" s="18"/>
      <c r="S27" s="18"/>
      <c r="T27" s="18"/>
      <c r="U27" s="18"/>
    </row>
    <row r="28" spans="1:21" ht="15.75">
      <c r="A28" s="90" t="s">
        <v>18</v>
      </c>
      <c r="B28" s="91"/>
      <c r="C28" s="12">
        <f t="shared" ref="C28:J28" si="17">C24+C27</f>
        <v>423</v>
      </c>
      <c r="D28" s="12">
        <f t="shared" si="17"/>
        <v>3</v>
      </c>
      <c r="E28" s="12">
        <f t="shared" si="17"/>
        <v>1</v>
      </c>
      <c r="F28" s="12">
        <f t="shared" si="17"/>
        <v>0</v>
      </c>
      <c r="G28" s="12">
        <f t="shared" ref="G28" si="18">G24+G27</f>
        <v>425</v>
      </c>
      <c r="H28" s="12">
        <f t="shared" si="17"/>
        <v>11</v>
      </c>
      <c r="I28" s="12">
        <f t="shared" si="17"/>
        <v>86</v>
      </c>
      <c r="J28" s="12">
        <f t="shared" si="17"/>
        <v>13</v>
      </c>
      <c r="K28" s="13"/>
      <c r="L28" s="13"/>
      <c r="M28" s="8"/>
      <c r="Q28" s="18"/>
      <c r="R28" s="18"/>
      <c r="S28" s="18"/>
      <c r="T28" s="18"/>
      <c r="U28" s="18"/>
    </row>
    <row r="29" spans="1:2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Q29" s="18"/>
      <c r="R29" s="18"/>
      <c r="S29" s="18"/>
      <c r="T29" s="18"/>
      <c r="U29" s="18"/>
    </row>
    <row r="30" spans="1:21">
      <c r="A30" s="18"/>
      <c r="B30" s="24"/>
      <c r="C30" s="18"/>
      <c r="D30" s="18"/>
      <c r="E30" s="11"/>
      <c r="F30" s="18"/>
      <c r="G30" s="18"/>
      <c r="H30" s="18"/>
      <c r="I30" s="18"/>
      <c r="J30" s="18"/>
      <c r="K30" s="18"/>
      <c r="L30" s="18"/>
      <c r="M30" s="18"/>
      <c r="Q30" s="18"/>
      <c r="R30" s="18"/>
      <c r="S30" s="18"/>
      <c r="T30" s="18"/>
      <c r="U30" s="18"/>
    </row>
    <row r="31" spans="1:21">
      <c r="A31" s="28"/>
      <c r="B31" s="21"/>
      <c r="C31" s="25"/>
      <c r="D31" s="28"/>
      <c r="E31" s="26"/>
      <c r="F31" s="18"/>
      <c r="G31" s="18"/>
      <c r="H31" s="18"/>
      <c r="I31" s="18"/>
      <c r="J31" s="18"/>
      <c r="K31" s="18"/>
      <c r="L31" s="18"/>
      <c r="M31" s="18"/>
      <c r="Q31" s="18"/>
      <c r="R31" s="18"/>
      <c r="S31" s="18"/>
      <c r="T31" s="18"/>
      <c r="U31" s="18"/>
    </row>
    <row r="32" spans="1:21">
      <c r="A32" s="28"/>
      <c r="B32" s="21"/>
      <c r="C32" s="25"/>
      <c r="D32" s="28"/>
      <c r="E32" s="26"/>
      <c r="F32" s="18"/>
      <c r="G32" s="18"/>
      <c r="H32" s="18"/>
      <c r="I32" s="18"/>
      <c r="J32" s="18"/>
      <c r="K32" s="18"/>
      <c r="L32" s="18"/>
      <c r="M32" s="18"/>
      <c r="Q32" s="18"/>
      <c r="R32" s="18"/>
      <c r="S32" s="18"/>
      <c r="T32" s="18"/>
      <c r="U32" s="18"/>
    </row>
    <row r="33" spans="1:21">
      <c r="A33" s="28"/>
      <c r="B33" s="21"/>
      <c r="C33" s="25"/>
      <c r="D33" s="28"/>
      <c r="E33" s="26"/>
      <c r="F33" s="18"/>
      <c r="G33" s="18"/>
      <c r="H33" s="18"/>
      <c r="I33" s="18"/>
      <c r="J33" s="18"/>
      <c r="K33" s="18"/>
      <c r="L33" s="18"/>
      <c r="M33" s="18"/>
      <c r="Q33" s="18"/>
      <c r="R33" s="18"/>
      <c r="S33" s="18"/>
      <c r="T33" s="18"/>
      <c r="U33" s="18"/>
    </row>
    <row r="34" spans="1:21">
      <c r="A34" s="28"/>
      <c r="B34" s="21"/>
      <c r="C34" s="25"/>
      <c r="D34" s="28"/>
      <c r="E34" s="26"/>
      <c r="F34" s="18"/>
      <c r="G34" s="18"/>
      <c r="H34" s="18"/>
      <c r="I34" s="18"/>
      <c r="J34" s="18"/>
      <c r="K34" s="18"/>
      <c r="L34" s="18"/>
      <c r="M34" s="18"/>
      <c r="Q34" s="18"/>
      <c r="R34" s="18"/>
      <c r="S34" s="18"/>
      <c r="T34" s="18"/>
      <c r="U34" s="18"/>
    </row>
    <row r="35" spans="1:21">
      <c r="A35" s="28"/>
      <c r="B35" s="21"/>
      <c r="C35" s="25"/>
      <c r="D35" s="28"/>
      <c r="E35" s="26"/>
      <c r="F35" s="18"/>
      <c r="G35" s="18"/>
      <c r="H35" s="18"/>
      <c r="I35" s="18"/>
      <c r="J35" s="18"/>
      <c r="K35" s="18"/>
      <c r="L35" s="18"/>
      <c r="M35" s="18"/>
      <c r="Q35" s="18"/>
      <c r="R35" s="18"/>
      <c r="S35" s="18"/>
      <c r="T35" s="18"/>
      <c r="U35" s="18"/>
    </row>
    <row r="36" spans="1:21" ht="15.75">
      <c r="A36" s="28"/>
      <c r="B36" s="27"/>
      <c r="C36" s="25"/>
      <c r="D36" s="28"/>
      <c r="E36" s="18"/>
      <c r="F36" s="18"/>
      <c r="G36" s="18"/>
      <c r="H36" s="18"/>
      <c r="I36" s="18"/>
      <c r="J36" s="18"/>
      <c r="K36" s="18"/>
      <c r="L36" s="18"/>
      <c r="M36" s="18"/>
      <c r="Q36" s="18"/>
      <c r="R36" s="18"/>
      <c r="S36" s="18"/>
      <c r="T36" s="18"/>
      <c r="U36" s="18"/>
    </row>
    <row r="37" spans="1:21" ht="15.75">
      <c r="A37" s="28"/>
      <c r="B37" s="27"/>
      <c r="C37" s="25"/>
      <c r="D37" s="28"/>
      <c r="E37" s="18"/>
      <c r="F37" s="18"/>
      <c r="G37" s="18"/>
      <c r="H37" s="18"/>
      <c r="I37" s="18"/>
      <c r="J37" s="18"/>
      <c r="K37" s="18"/>
      <c r="L37" s="18"/>
      <c r="M37" s="18"/>
      <c r="Q37" s="18"/>
      <c r="R37" s="18"/>
      <c r="S37" s="18"/>
      <c r="T37" s="18"/>
      <c r="U37" s="18"/>
    </row>
    <row r="38" spans="1:21">
      <c r="A38" s="28"/>
      <c r="B38" s="21"/>
      <c r="C38" s="25"/>
      <c r="D38" s="28"/>
      <c r="E38" s="18"/>
      <c r="F38" s="18"/>
      <c r="G38" s="18"/>
      <c r="H38" s="18"/>
      <c r="I38" s="18"/>
      <c r="J38" s="18"/>
      <c r="K38" s="18"/>
      <c r="L38" s="18"/>
      <c r="M38" s="18"/>
      <c r="Q38" s="18"/>
      <c r="R38" s="18"/>
      <c r="S38" s="18"/>
      <c r="T38" s="18"/>
      <c r="U38" s="18"/>
    </row>
    <row r="39" spans="1:21">
      <c r="A39" s="28"/>
      <c r="B39" s="21"/>
      <c r="C39" s="25"/>
      <c r="D39" s="28"/>
      <c r="E39" s="18"/>
      <c r="F39" s="18"/>
      <c r="G39" s="18"/>
      <c r="H39" s="18"/>
      <c r="I39" s="18"/>
      <c r="J39" s="18"/>
      <c r="K39" s="18"/>
      <c r="L39" s="18"/>
      <c r="M39" s="18"/>
      <c r="Q39" s="18"/>
      <c r="R39" s="18"/>
      <c r="S39" s="18"/>
      <c r="T39" s="18"/>
      <c r="U39" s="18"/>
    </row>
    <row r="40" spans="1:21" ht="15" customHeight="1">
      <c r="A40" s="28"/>
      <c r="B40" s="21"/>
      <c r="C40" s="25"/>
      <c r="D40" s="28"/>
      <c r="E40" s="18"/>
      <c r="F40" s="18"/>
      <c r="G40" s="18"/>
      <c r="H40" s="18"/>
      <c r="I40" s="18"/>
      <c r="J40" s="18"/>
      <c r="K40" s="18"/>
      <c r="L40" s="18"/>
      <c r="M40" s="18"/>
      <c r="Q40" s="18"/>
      <c r="R40" s="18"/>
      <c r="S40" s="18"/>
      <c r="T40" s="18"/>
      <c r="U40" s="18"/>
    </row>
    <row r="41" spans="1:21">
      <c r="A41" s="28"/>
      <c r="B41" s="21"/>
      <c r="C41" s="25"/>
      <c r="D41" s="28"/>
      <c r="E41" s="18"/>
      <c r="F41" s="18"/>
      <c r="G41" s="18"/>
      <c r="H41" s="18"/>
      <c r="I41" s="18"/>
      <c r="J41" s="18"/>
      <c r="K41" s="18"/>
      <c r="L41" s="18"/>
      <c r="M41" s="18"/>
      <c r="Q41" s="18"/>
      <c r="R41" s="18"/>
      <c r="S41" s="18"/>
      <c r="T41" s="18"/>
      <c r="U41" s="18"/>
    </row>
    <row r="42" spans="1:21">
      <c r="A42" s="28"/>
      <c r="B42" s="21"/>
      <c r="C42" s="25"/>
      <c r="D42" s="28"/>
      <c r="E42" s="18"/>
      <c r="F42" s="18"/>
      <c r="G42" s="18"/>
      <c r="H42" s="18"/>
      <c r="I42" s="18"/>
      <c r="J42" s="18"/>
      <c r="K42" s="18"/>
      <c r="L42" s="18"/>
      <c r="M42" s="18"/>
      <c r="Q42" s="18"/>
      <c r="R42" s="18"/>
      <c r="S42" s="18"/>
      <c r="T42" s="18"/>
      <c r="U42" s="18"/>
    </row>
    <row r="43" spans="1:21">
      <c r="A43" s="28"/>
      <c r="B43" s="21"/>
      <c r="C43" s="25"/>
      <c r="D43" s="28"/>
      <c r="E43" s="18"/>
      <c r="F43" s="18"/>
      <c r="G43" s="18"/>
      <c r="H43" s="18"/>
      <c r="I43" s="18"/>
      <c r="J43" s="18"/>
      <c r="K43" s="18"/>
      <c r="L43" s="18"/>
      <c r="M43" s="18"/>
      <c r="Q43" s="18"/>
      <c r="R43" s="18"/>
      <c r="S43" s="18"/>
      <c r="T43" s="18"/>
      <c r="U43" s="18"/>
    </row>
    <row r="44" spans="1:21">
      <c r="A44" s="28"/>
      <c r="B44" s="21"/>
      <c r="C44" s="25"/>
      <c r="D44" s="28"/>
      <c r="E44" s="18"/>
      <c r="F44" s="18"/>
      <c r="G44" s="18"/>
      <c r="H44" s="18"/>
      <c r="I44" s="18"/>
      <c r="J44" s="18"/>
      <c r="K44" s="18"/>
      <c r="L44" s="18"/>
      <c r="M44" s="18"/>
      <c r="Q44" s="18"/>
      <c r="R44" s="18"/>
      <c r="S44" s="18"/>
      <c r="T44" s="18"/>
      <c r="U44" s="18"/>
    </row>
    <row r="45" spans="1:21" ht="15.75">
      <c r="A45" s="28"/>
      <c r="B45" s="27"/>
      <c r="C45" s="25"/>
      <c r="D45" s="28"/>
      <c r="E45" s="18"/>
      <c r="F45" s="18"/>
      <c r="G45" s="18"/>
      <c r="H45" s="18"/>
      <c r="I45" s="18"/>
      <c r="J45" s="18"/>
      <c r="K45" s="18"/>
      <c r="L45" s="18"/>
      <c r="M45" s="18"/>
      <c r="Q45" s="18"/>
      <c r="R45" s="18"/>
      <c r="S45" s="18"/>
      <c r="T45" s="18"/>
      <c r="U45" s="18"/>
    </row>
    <row r="46" spans="1:21">
      <c r="A46" s="28"/>
      <c r="B46" s="29"/>
      <c r="C46" s="25"/>
      <c r="D46" s="28"/>
      <c r="E46" s="18"/>
      <c r="F46" s="18"/>
      <c r="G46" s="18"/>
      <c r="H46" s="18"/>
      <c r="I46" s="18"/>
      <c r="J46" s="18"/>
      <c r="K46" s="18"/>
      <c r="L46" s="18"/>
      <c r="M46" s="18"/>
      <c r="Q46" s="18"/>
      <c r="R46" s="18"/>
      <c r="S46" s="18"/>
      <c r="T46" s="18"/>
      <c r="U46" s="18"/>
    </row>
    <row r="47" spans="1:21">
      <c r="A47" s="28"/>
      <c r="B47" s="21"/>
      <c r="C47" s="25"/>
      <c r="D47" s="18"/>
      <c r="E47" s="18"/>
      <c r="F47" s="18"/>
      <c r="G47" s="18"/>
      <c r="H47" s="18"/>
      <c r="I47" s="18"/>
      <c r="J47" s="18"/>
      <c r="K47" s="18"/>
      <c r="L47" s="18"/>
      <c r="M47" s="18"/>
      <c r="Q47" s="18"/>
      <c r="R47" s="18"/>
      <c r="S47" s="18"/>
      <c r="T47" s="18"/>
      <c r="U47" s="18"/>
    </row>
    <row r="48" spans="1:21">
      <c r="A48" s="28"/>
      <c r="B48" s="21"/>
      <c r="C48" s="25"/>
      <c r="D48" s="23"/>
      <c r="E48" s="18"/>
      <c r="F48" s="18"/>
      <c r="G48" s="18"/>
      <c r="H48" s="18"/>
      <c r="I48" s="18"/>
      <c r="J48" s="18"/>
      <c r="K48" s="18"/>
      <c r="L48" s="18"/>
      <c r="M48" s="18"/>
      <c r="Q48" s="18"/>
      <c r="R48" s="18"/>
      <c r="S48" s="18"/>
      <c r="T48" s="18"/>
      <c r="U48" s="18"/>
    </row>
    <row r="49" spans="1:21">
      <c r="A49" s="28"/>
      <c r="B49" s="21"/>
      <c r="C49" s="25"/>
      <c r="D49" s="22"/>
      <c r="E49" s="18"/>
      <c r="F49" s="18"/>
      <c r="G49" s="18"/>
      <c r="H49" s="18"/>
      <c r="I49" s="18"/>
      <c r="J49" s="18"/>
      <c r="K49" s="18"/>
      <c r="L49" s="18"/>
      <c r="M49" s="18"/>
      <c r="Q49" s="18"/>
      <c r="R49" s="18"/>
      <c r="S49" s="18"/>
      <c r="T49" s="18"/>
      <c r="U49" s="18"/>
    </row>
    <row r="50" spans="1:21">
      <c r="A50" s="28"/>
      <c r="B50" s="21"/>
      <c r="C50" s="25"/>
      <c r="D50" s="22"/>
      <c r="E50" s="18"/>
      <c r="F50" s="18"/>
      <c r="G50" s="18"/>
      <c r="H50" s="18"/>
      <c r="I50" s="18"/>
      <c r="J50" s="18"/>
      <c r="K50" s="18"/>
      <c r="L50" s="18"/>
      <c r="M50" s="18"/>
      <c r="Q50" s="18"/>
      <c r="R50" s="18"/>
      <c r="S50" s="18"/>
      <c r="T50" s="18"/>
      <c r="U50" s="18"/>
    </row>
    <row r="51" spans="1:21">
      <c r="A51" s="28"/>
      <c r="B51" s="18"/>
      <c r="C51" s="18"/>
      <c r="D51" s="22"/>
      <c r="E51" s="18"/>
      <c r="F51" s="18"/>
      <c r="G51" s="18"/>
      <c r="H51" s="18"/>
      <c r="I51" s="18"/>
      <c r="J51" s="18"/>
      <c r="K51" s="18"/>
      <c r="L51" s="18"/>
      <c r="M51" s="18"/>
      <c r="Q51" s="18"/>
      <c r="R51" s="18"/>
      <c r="S51" s="18"/>
      <c r="T51" s="18"/>
      <c r="U51" s="18"/>
    </row>
    <row r="52" spans="1:21">
      <c r="A52" s="28"/>
      <c r="B52" s="18"/>
      <c r="C52" s="18"/>
      <c r="D52" s="22"/>
      <c r="E52" s="18"/>
      <c r="F52" s="18"/>
      <c r="G52" s="18"/>
      <c r="H52" s="18"/>
      <c r="I52" s="18"/>
      <c r="J52" s="18"/>
      <c r="K52" s="18"/>
      <c r="L52" s="18"/>
      <c r="M52" s="18"/>
      <c r="Q52" s="18"/>
      <c r="R52" s="18"/>
      <c r="S52" s="18"/>
      <c r="T52" s="18"/>
      <c r="U52" s="18"/>
    </row>
    <row r="53" spans="1:21">
      <c r="A53" s="28"/>
      <c r="B53" s="23"/>
      <c r="C53" s="23"/>
      <c r="D53" s="18"/>
      <c r="E53" s="18"/>
      <c r="F53" s="18"/>
      <c r="G53" s="18"/>
      <c r="H53" s="18"/>
      <c r="I53" s="18"/>
      <c r="J53" s="18"/>
      <c r="K53" s="18"/>
      <c r="L53" s="18"/>
      <c r="M53" s="18"/>
      <c r="Q53" s="18"/>
      <c r="R53" s="18"/>
      <c r="S53" s="18"/>
      <c r="T53" s="18"/>
      <c r="U53" s="18"/>
    </row>
    <row r="54" spans="1:21">
      <c r="A54" s="28"/>
      <c r="B54" s="21"/>
      <c r="C54" s="22"/>
      <c r="D54" s="18"/>
      <c r="E54" s="18"/>
      <c r="F54" s="18"/>
      <c r="G54" s="18"/>
      <c r="H54" s="18"/>
      <c r="I54" s="18"/>
      <c r="J54" s="18"/>
      <c r="K54" s="18"/>
      <c r="L54" s="18"/>
      <c r="M54" s="18"/>
      <c r="Q54" s="18"/>
      <c r="R54" s="18"/>
      <c r="S54" s="18"/>
      <c r="T54" s="18"/>
      <c r="U54" s="18"/>
    </row>
    <row r="55" spans="1:21">
      <c r="A55" s="28"/>
      <c r="B55" s="21"/>
      <c r="C55" s="22"/>
      <c r="D55" s="18"/>
      <c r="E55" s="18"/>
      <c r="F55" s="18"/>
      <c r="G55" s="18"/>
      <c r="H55" s="18"/>
      <c r="I55" s="18"/>
      <c r="J55" s="18"/>
      <c r="K55" s="18"/>
      <c r="L55" s="18"/>
      <c r="M55" s="18"/>
      <c r="Q55" s="18"/>
      <c r="R55" s="18"/>
      <c r="S55" s="18"/>
      <c r="T55" s="18"/>
      <c r="U55" s="18"/>
    </row>
    <row r="56" spans="1:21">
      <c r="A56" s="28"/>
      <c r="B56" s="21"/>
      <c r="C56" s="22"/>
      <c r="D56" s="18"/>
      <c r="E56" s="18"/>
      <c r="F56" s="18"/>
      <c r="G56" s="18"/>
      <c r="H56" s="18"/>
      <c r="I56" s="18"/>
      <c r="J56" s="18"/>
      <c r="K56" s="18"/>
      <c r="L56" s="18"/>
      <c r="M56" s="18"/>
      <c r="Q56" s="18"/>
      <c r="R56" s="18"/>
      <c r="S56" s="18"/>
      <c r="T56" s="18"/>
      <c r="U56" s="18"/>
    </row>
    <row r="57" spans="1:21">
      <c r="A57" s="28"/>
      <c r="B57" s="21"/>
      <c r="C57" s="22"/>
      <c r="D57" s="18"/>
      <c r="E57" s="18"/>
      <c r="F57" s="18"/>
      <c r="G57" s="18"/>
      <c r="H57" s="18"/>
      <c r="I57" s="18"/>
      <c r="J57" s="18"/>
      <c r="K57" s="18"/>
      <c r="L57" s="18"/>
      <c r="M57" s="18"/>
      <c r="Q57" s="18"/>
      <c r="R57" s="18"/>
      <c r="S57" s="18"/>
      <c r="T57" s="18"/>
      <c r="U57" s="18"/>
    </row>
    <row r="58" spans="1:21">
      <c r="A58" s="2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Q58" s="18"/>
      <c r="R58" s="18"/>
      <c r="S58" s="18"/>
      <c r="T58" s="18"/>
      <c r="U58" s="18"/>
    </row>
    <row r="59" spans="1:21">
      <c r="A59" s="2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Q59" s="18"/>
      <c r="R59" s="18"/>
      <c r="S59" s="18"/>
      <c r="T59" s="18"/>
      <c r="U59" s="18"/>
    </row>
    <row r="60" spans="1:21">
      <c r="A60" s="2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Q60" s="18"/>
      <c r="R60" s="18"/>
      <c r="S60" s="18"/>
      <c r="T60" s="18"/>
      <c r="U60" s="18"/>
    </row>
    <row r="61" spans="1:21">
      <c r="A61" s="2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Q61" s="18"/>
      <c r="R61" s="18"/>
      <c r="S61" s="18"/>
      <c r="T61" s="18"/>
      <c r="U61" s="18"/>
    </row>
    <row r="62" spans="1:21">
      <c r="A62" s="2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Q62" s="18"/>
      <c r="R62" s="18"/>
      <c r="S62" s="18"/>
      <c r="T62" s="18"/>
      <c r="U62" s="18"/>
    </row>
    <row r="63" spans="1:21">
      <c r="A63" s="2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Q63" s="18"/>
      <c r="R63" s="18"/>
      <c r="S63" s="18"/>
      <c r="T63" s="18"/>
      <c r="U63" s="18"/>
    </row>
    <row r="64" spans="1:21">
      <c r="A64" s="2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Q64" s="18"/>
      <c r="R64" s="18"/>
      <c r="S64" s="18"/>
      <c r="T64" s="18"/>
      <c r="U64" s="18"/>
    </row>
    <row r="65" spans="1:21">
      <c r="A65" s="2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Q65" s="18"/>
      <c r="R65" s="18"/>
      <c r="S65" s="18"/>
      <c r="T65" s="18"/>
      <c r="U65" s="18"/>
    </row>
    <row r="66" spans="1:21">
      <c r="A66" s="2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Q66" s="18"/>
      <c r="R66" s="18"/>
      <c r="S66" s="18"/>
      <c r="T66" s="18"/>
      <c r="U66" s="18"/>
    </row>
    <row r="67" spans="1:21">
      <c r="A67" s="2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Q67" s="18"/>
      <c r="R67" s="18"/>
      <c r="S67" s="18"/>
      <c r="T67" s="18"/>
      <c r="U67" s="18"/>
    </row>
    <row r="68" spans="1:21">
      <c r="A68" s="2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Q68" s="18"/>
      <c r="R68" s="18"/>
      <c r="S68" s="18"/>
      <c r="T68" s="18"/>
      <c r="U68" s="18"/>
    </row>
    <row r="69" spans="1:21">
      <c r="A69" s="2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Q69" s="18"/>
      <c r="R69" s="18"/>
      <c r="S69" s="18"/>
      <c r="T69" s="18"/>
      <c r="U69" s="18"/>
    </row>
    <row r="70" spans="1:21">
      <c r="A70" s="2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Q70" s="18"/>
      <c r="R70" s="18"/>
      <c r="S70" s="18"/>
      <c r="T70" s="18"/>
      <c r="U70" s="18"/>
    </row>
    <row r="71" spans="1:21">
      <c r="A71" s="2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Q71" s="18"/>
      <c r="R71" s="18"/>
      <c r="S71" s="18"/>
      <c r="T71" s="18"/>
      <c r="U71" s="18"/>
    </row>
    <row r="72" spans="1:21">
      <c r="A72" s="2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Q72" s="18"/>
      <c r="R72" s="18"/>
      <c r="S72" s="18"/>
      <c r="T72" s="18"/>
      <c r="U72" s="18"/>
    </row>
    <row r="73" spans="1:21">
      <c r="A73" s="2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Q73" s="18"/>
      <c r="R73" s="18"/>
      <c r="S73" s="18"/>
      <c r="T73" s="18"/>
      <c r="U73" s="18"/>
    </row>
    <row r="74" spans="1:21">
      <c r="A74" s="2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Q74" s="18"/>
      <c r="R74" s="18"/>
      <c r="S74" s="18"/>
      <c r="T74" s="18"/>
      <c r="U74" s="18"/>
    </row>
    <row r="75" spans="1:21">
      <c r="A75" s="2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Q75" s="18"/>
      <c r="R75" s="18"/>
      <c r="S75" s="18"/>
      <c r="T75" s="18"/>
      <c r="U75" s="18"/>
    </row>
    <row r="76" spans="1:21">
      <c r="A76" s="2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Q76" s="18"/>
      <c r="R76" s="18"/>
      <c r="S76" s="18"/>
      <c r="T76" s="18"/>
      <c r="U76" s="18"/>
    </row>
    <row r="77" spans="1:21">
      <c r="A77" s="2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Q77" s="18"/>
      <c r="R77" s="18"/>
      <c r="S77" s="18"/>
      <c r="T77" s="18"/>
      <c r="U77" s="18"/>
    </row>
    <row r="78" spans="1:21">
      <c r="A78" s="2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Q78" s="18"/>
      <c r="R78" s="18"/>
      <c r="S78" s="18"/>
      <c r="T78" s="18"/>
      <c r="U78" s="18"/>
    </row>
    <row r="79" spans="1:21">
      <c r="A79" s="2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Q79" s="18"/>
      <c r="R79" s="18"/>
      <c r="S79" s="18"/>
      <c r="T79" s="18"/>
      <c r="U79" s="18"/>
    </row>
    <row r="80" spans="1:2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Q80" s="18"/>
      <c r="R80" s="18"/>
      <c r="S80" s="18"/>
      <c r="T80" s="18"/>
      <c r="U80" s="18"/>
    </row>
    <row r="81" spans="1:2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Q81" s="18"/>
      <c r="R81" s="18"/>
      <c r="S81" s="18"/>
      <c r="T81" s="18"/>
      <c r="U81" s="18"/>
    </row>
    <row r="82" spans="1:2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Q82" s="18"/>
      <c r="R82" s="18"/>
      <c r="S82" s="18"/>
      <c r="T82" s="18"/>
      <c r="U82" s="18"/>
    </row>
    <row r="83" spans="1:2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Q83" s="18"/>
      <c r="R83" s="18"/>
      <c r="S83" s="18"/>
      <c r="T83" s="18"/>
      <c r="U83" s="18"/>
    </row>
    <row r="84" spans="1:2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Q84" s="18"/>
      <c r="R84" s="18"/>
      <c r="S84" s="18"/>
      <c r="T84" s="18"/>
      <c r="U84" s="18"/>
    </row>
    <row r="85" spans="1:2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Q85" s="18"/>
      <c r="R85" s="18"/>
      <c r="S85" s="18"/>
      <c r="T85" s="18"/>
      <c r="U85" s="18"/>
    </row>
    <row r="86" spans="1:2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Q86" s="18"/>
      <c r="R86" s="18"/>
      <c r="S86" s="18"/>
      <c r="T86" s="18"/>
      <c r="U86" s="18"/>
    </row>
    <row r="87" spans="1:2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Q87" s="18"/>
      <c r="R87" s="18"/>
      <c r="S87" s="18"/>
      <c r="T87" s="18"/>
      <c r="U87" s="18"/>
    </row>
    <row r="88" spans="1:2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Q88" s="18"/>
      <c r="R88" s="18"/>
      <c r="S88" s="18"/>
      <c r="T88" s="18"/>
      <c r="U88" s="18"/>
    </row>
    <row r="89" spans="1:2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Q89" s="18"/>
      <c r="R89" s="18"/>
      <c r="S89" s="18"/>
      <c r="T89" s="18"/>
      <c r="U89" s="18"/>
    </row>
    <row r="90" spans="1:2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Q90" s="18"/>
      <c r="R90" s="18"/>
      <c r="S90" s="18"/>
      <c r="T90" s="18"/>
      <c r="U90" s="18"/>
    </row>
    <row r="91" spans="1:2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Q91" s="18"/>
      <c r="R91" s="18"/>
      <c r="S91" s="18"/>
      <c r="T91" s="18"/>
      <c r="U91" s="18"/>
    </row>
    <row r="92" spans="1:2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Q92" s="18"/>
      <c r="R92" s="18"/>
      <c r="S92" s="18"/>
      <c r="T92" s="18"/>
      <c r="U92" s="18"/>
    </row>
    <row r="93" spans="1:2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Q93" s="18"/>
      <c r="R93" s="18"/>
      <c r="S93" s="18"/>
      <c r="T93" s="18"/>
      <c r="U93" s="18"/>
    </row>
    <row r="94" spans="1:2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Q94" s="18"/>
      <c r="R94" s="18"/>
      <c r="S94" s="18"/>
      <c r="T94" s="18"/>
      <c r="U94" s="18"/>
    </row>
    <row r="95" spans="1:2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Q95" s="18"/>
      <c r="R95" s="18"/>
      <c r="S95" s="18"/>
      <c r="T95" s="18"/>
      <c r="U95" s="18"/>
    </row>
    <row r="96" spans="1:2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Q96" s="18"/>
      <c r="R96" s="18"/>
      <c r="S96" s="18"/>
      <c r="T96" s="18"/>
      <c r="U96" s="18"/>
    </row>
    <row r="97" spans="1:2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Q97" s="18"/>
      <c r="R97" s="18"/>
      <c r="S97" s="18"/>
      <c r="T97" s="18"/>
      <c r="U97" s="18"/>
    </row>
    <row r="98" spans="1:2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Q98" s="18"/>
      <c r="R98" s="18"/>
      <c r="S98" s="18"/>
      <c r="T98" s="18"/>
      <c r="U98" s="18"/>
    </row>
    <row r="99" spans="1:2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Q99" s="18"/>
      <c r="R99" s="18"/>
      <c r="S99" s="18"/>
      <c r="T99" s="18"/>
      <c r="U99" s="18"/>
    </row>
    <row r="100" spans="1:2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Q100" s="18"/>
      <c r="R100" s="18"/>
      <c r="S100" s="18"/>
      <c r="T100" s="18"/>
      <c r="U100" s="18"/>
    </row>
    <row r="101" spans="1:2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Q101" s="18"/>
      <c r="R101" s="18"/>
      <c r="S101" s="18"/>
      <c r="T101" s="18"/>
      <c r="U101" s="18"/>
    </row>
    <row r="102" spans="1:2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Q102" s="18"/>
      <c r="R102" s="18"/>
      <c r="S102" s="18"/>
      <c r="T102" s="18"/>
      <c r="U102" s="18"/>
    </row>
    <row r="103" spans="1:2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Q103" s="18"/>
      <c r="R103" s="18"/>
      <c r="S103" s="18"/>
      <c r="T103" s="18"/>
      <c r="U103" s="18"/>
    </row>
    <row r="104" spans="1:2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Q104" s="18"/>
      <c r="R104" s="18"/>
      <c r="S104" s="18"/>
      <c r="T104" s="18"/>
      <c r="U104" s="18"/>
    </row>
    <row r="105" spans="1:2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Q105" s="18"/>
      <c r="R105" s="18"/>
      <c r="S105" s="18"/>
      <c r="T105" s="18"/>
      <c r="U105" s="18"/>
    </row>
    <row r="106" spans="1:2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Q106" s="18"/>
      <c r="R106" s="18"/>
      <c r="S106" s="18"/>
      <c r="T106" s="18"/>
      <c r="U106" s="18"/>
    </row>
    <row r="107" spans="1:2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Q107" s="18"/>
      <c r="R107" s="18"/>
      <c r="S107" s="18"/>
      <c r="T107" s="18"/>
      <c r="U107" s="18"/>
    </row>
    <row r="108" spans="1:2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Q108" s="18"/>
      <c r="R108" s="18"/>
      <c r="S108" s="18"/>
      <c r="T108" s="18"/>
      <c r="U108" s="18"/>
    </row>
    <row r="109" spans="1:2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Q109" s="18"/>
      <c r="R109" s="18"/>
      <c r="S109" s="18"/>
      <c r="T109" s="18"/>
      <c r="U109" s="18"/>
    </row>
    <row r="110" spans="1:2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Q110" s="18"/>
      <c r="R110" s="18"/>
      <c r="S110" s="18"/>
      <c r="T110" s="18"/>
      <c r="U110" s="18"/>
    </row>
    <row r="111" spans="1:2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Q111" s="18"/>
      <c r="R111" s="18"/>
      <c r="S111" s="18"/>
      <c r="T111" s="18"/>
      <c r="U111" s="18"/>
    </row>
    <row r="112" spans="1:2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Q112" s="18"/>
      <c r="R112" s="18"/>
      <c r="S112" s="18"/>
      <c r="T112" s="18"/>
      <c r="U112" s="18"/>
    </row>
    <row r="113" spans="1:2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Q113" s="18"/>
      <c r="R113" s="18"/>
      <c r="S113" s="18"/>
      <c r="T113" s="18"/>
      <c r="U113" s="18"/>
    </row>
    <row r="114" spans="1:2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Q114" s="18"/>
      <c r="R114" s="18"/>
      <c r="S114" s="18"/>
      <c r="T114" s="18"/>
      <c r="U114" s="18"/>
    </row>
    <row r="115" spans="1:2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Q115" s="18"/>
      <c r="R115" s="18"/>
      <c r="S115" s="18"/>
      <c r="T115" s="18"/>
      <c r="U115" s="18"/>
    </row>
    <row r="116" spans="1:2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Q116" s="18"/>
      <c r="R116" s="18"/>
      <c r="S116" s="18"/>
      <c r="T116" s="18"/>
      <c r="U116" s="18"/>
    </row>
    <row r="117" spans="1:2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Q117" s="18"/>
      <c r="R117" s="18"/>
      <c r="S117" s="18"/>
      <c r="T117" s="18"/>
      <c r="U117" s="18"/>
    </row>
    <row r="118" spans="1:2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Q118" s="18"/>
      <c r="R118" s="18"/>
      <c r="S118" s="18"/>
      <c r="T118" s="18"/>
      <c r="U118" s="18"/>
    </row>
    <row r="119" spans="1:2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Q119" s="18"/>
      <c r="R119" s="18"/>
      <c r="S119" s="18"/>
      <c r="T119" s="18"/>
      <c r="U119" s="18"/>
    </row>
    <row r="120" spans="1:2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Q120" s="18"/>
      <c r="R120" s="18"/>
      <c r="S120" s="18"/>
      <c r="T120" s="18"/>
      <c r="U120" s="18"/>
    </row>
    <row r="121" spans="1:2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Q121" s="18"/>
      <c r="R121" s="18"/>
      <c r="S121" s="18"/>
      <c r="T121" s="18"/>
      <c r="U121" s="18"/>
    </row>
    <row r="122" spans="1:2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Q122" s="18"/>
      <c r="R122" s="18"/>
      <c r="S122" s="18"/>
      <c r="T122" s="18"/>
      <c r="U122" s="18"/>
    </row>
    <row r="123" spans="1:2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Q123" s="18"/>
      <c r="R123" s="18"/>
      <c r="S123" s="18"/>
      <c r="T123" s="18"/>
      <c r="U123" s="18"/>
    </row>
    <row r="124" spans="1:2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Q124" s="18"/>
      <c r="R124" s="18"/>
      <c r="S124" s="18"/>
      <c r="T124" s="18"/>
      <c r="U124" s="18"/>
    </row>
    <row r="125" spans="1:2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Q125" s="18"/>
      <c r="R125" s="18"/>
      <c r="S125" s="18"/>
      <c r="T125" s="18"/>
      <c r="U125" s="18"/>
    </row>
    <row r="126" spans="1:2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Q126" s="18"/>
      <c r="R126" s="18"/>
      <c r="S126" s="18"/>
      <c r="T126" s="18"/>
      <c r="U126" s="18"/>
    </row>
    <row r="127" spans="1:2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Q127" s="18"/>
      <c r="R127" s="18"/>
      <c r="S127" s="18"/>
      <c r="T127" s="18"/>
      <c r="U127" s="18"/>
    </row>
    <row r="128" spans="1:2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Q128" s="18"/>
      <c r="R128" s="18"/>
      <c r="S128" s="18"/>
      <c r="T128" s="18"/>
      <c r="U128" s="18"/>
    </row>
    <row r="129" spans="1:2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Q129" s="18"/>
      <c r="R129" s="18"/>
      <c r="S129" s="18"/>
      <c r="T129" s="18"/>
      <c r="U129" s="18"/>
    </row>
    <row r="130" spans="1:2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Q130" s="18"/>
      <c r="R130" s="18"/>
      <c r="S130" s="18"/>
      <c r="T130" s="18"/>
      <c r="U130" s="18"/>
    </row>
    <row r="131" spans="1:2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Q131" s="18"/>
      <c r="R131" s="18"/>
      <c r="S131" s="18"/>
      <c r="T131" s="18"/>
      <c r="U131" s="18"/>
    </row>
    <row r="132" spans="1:2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Q132" s="18"/>
      <c r="R132" s="18"/>
      <c r="S132" s="18"/>
      <c r="T132" s="18"/>
      <c r="U132" s="18"/>
    </row>
    <row r="133" spans="1:2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Q133" s="18"/>
      <c r="R133" s="18"/>
      <c r="S133" s="18"/>
      <c r="T133" s="18"/>
      <c r="U133" s="18"/>
    </row>
    <row r="134" spans="1:2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Q134" s="18"/>
      <c r="R134" s="18"/>
      <c r="S134" s="18"/>
      <c r="T134" s="18"/>
      <c r="U134" s="18"/>
    </row>
    <row r="135" spans="1:2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Q135" s="18"/>
      <c r="R135" s="18"/>
      <c r="S135" s="18"/>
      <c r="T135" s="18"/>
      <c r="U135" s="18"/>
    </row>
    <row r="136" spans="1:2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Q136" s="18"/>
      <c r="R136" s="18"/>
      <c r="S136" s="18"/>
      <c r="T136" s="18"/>
      <c r="U136" s="18"/>
    </row>
    <row r="137" spans="1:2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Q137" s="18"/>
      <c r="R137" s="18"/>
      <c r="S137" s="18"/>
      <c r="T137" s="18"/>
      <c r="U137" s="18"/>
    </row>
    <row r="138" spans="1:2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Q138" s="18"/>
      <c r="R138" s="18"/>
      <c r="S138" s="18"/>
      <c r="T138" s="18"/>
      <c r="U138" s="18"/>
    </row>
    <row r="139" spans="1:2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Q139" s="18"/>
      <c r="R139" s="18"/>
      <c r="S139" s="18"/>
      <c r="T139" s="18"/>
      <c r="U139" s="18"/>
    </row>
    <row r="140" spans="1:21">
      <c r="A140" s="18"/>
      <c r="B140" s="18"/>
      <c r="C140" s="18"/>
      <c r="I140" s="18"/>
      <c r="J140" s="18"/>
      <c r="K140" s="18"/>
      <c r="L140" s="18"/>
      <c r="M140" s="18"/>
      <c r="Q140" s="18"/>
      <c r="R140" s="18"/>
      <c r="S140" s="18"/>
      <c r="T140" s="18"/>
      <c r="U140" s="18"/>
    </row>
    <row r="141" spans="1:21">
      <c r="A141" s="18"/>
      <c r="B141" s="18"/>
      <c r="C141" s="18"/>
      <c r="I141" s="18"/>
      <c r="J141" s="18"/>
      <c r="K141" s="18"/>
      <c r="L141" s="18"/>
      <c r="M141" s="18"/>
      <c r="Q141" s="18"/>
      <c r="R141" s="18"/>
      <c r="S141" s="18"/>
      <c r="T141" s="18"/>
      <c r="U141" s="18"/>
    </row>
    <row r="142" spans="1:21">
      <c r="A142" s="18"/>
      <c r="B142" s="18"/>
      <c r="C142" s="18"/>
      <c r="I142" s="18"/>
      <c r="J142" s="18"/>
      <c r="K142" s="18"/>
      <c r="L142" s="18"/>
      <c r="M142" s="18"/>
      <c r="Q142" s="18"/>
      <c r="R142" s="18"/>
      <c r="S142" s="18"/>
      <c r="T142" s="18"/>
      <c r="U142" s="18"/>
    </row>
    <row r="143" spans="1:21">
      <c r="A143" s="18"/>
      <c r="B143" s="18"/>
      <c r="C143" s="18"/>
      <c r="I143" s="18"/>
      <c r="J143" s="18"/>
      <c r="K143" s="18"/>
      <c r="L143" s="18"/>
      <c r="M143" s="18"/>
      <c r="Q143" s="18"/>
      <c r="R143" s="18"/>
      <c r="S143" s="18"/>
      <c r="T143" s="18"/>
      <c r="U143" s="18"/>
    </row>
    <row r="144" spans="1:21">
      <c r="A144" s="18"/>
      <c r="B144" s="18"/>
      <c r="C144" s="18"/>
      <c r="I144" s="18"/>
      <c r="J144" s="18"/>
      <c r="K144" s="18"/>
      <c r="L144" s="18"/>
      <c r="M144" s="18"/>
      <c r="Q144" s="18"/>
      <c r="R144" s="18"/>
      <c r="S144" s="18"/>
      <c r="T144" s="18"/>
      <c r="U144" s="18"/>
    </row>
  </sheetData>
  <mergeCells count="8">
    <mergeCell ref="A6:B6"/>
    <mergeCell ref="A28:B28"/>
    <mergeCell ref="A10:B10"/>
    <mergeCell ref="A15:B15"/>
    <mergeCell ref="A19:B19"/>
    <mergeCell ref="A23:B23"/>
    <mergeCell ref="A24:B24"/>
    <mergeCell ref="A27:B27"/>
  </mergeCells>
  <pageMargins left="0.90551181102362199" right="0.51181102362204722" top="0.74803149606299213" bottom="0.74803149606299213" header="0.31496062992125984" footer="0.31496062992125984"/>
  <pageSetup paperSize="9" scale="63" orientation="portrait" r:id="rId1"/>
  <rowBreaks count="2" manualBreakCount="2">
    <brk id="1" max="12" man="1"/>
    <brk id="28" max="12" man="1"/>
  </rowBreaks>
  <colBreaks count="1" manualBreakCount="1">
    <brk id="13" max="6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>
      <pane ySplit="1" topLeftCell="A2" activePane="bottomLeft" state="frozen"/>
      <selection pane="bottomLeft" activeCell="B1" sqref="B1"/>
    </sheetView>
  </sheetViews>
  <sheetFormatPr defaultRowHeight="15"/>
  <cols>
    <col min="1" max="1" width="10.42578125" customWidth="1"/>
    <col min="2" max="2" width="35.85546875" customWidth="1"/>
    <col min="3" max="9" width="5.7109375" customWidth="1"/>
    <col min="11" max="11" width="8" customWidth="1"/>
    <col min="12" max="12" width="8.42578125" customWidth="1"/>
    <col min="13" max="13" width="24.5703125" customWidth="1"/>
  </cols>
  <sheetData>
    <row r="1" spans="1:13" ht="96.75" customHeight="1">
      <c r="A1" s="3" t="s">
        <v>0</v>
      </c>
      <c r="B1" s="4" t="s">
        <v>66</v>
      </c>
      <c r="C1" s="31" t="s">
        <v>49</v>
      </c>
      <c r="D1" s="31" t="s">
        <v>46</v>
      </c>
      <c r="E1" s="31" t="s">
        <v>47</v>
      </c>
      <c r="F1" s="32" t="s">
        <v>45</v>
      </c>
      <c r="G1" s="31" t="s">
        <v>50</v>
      </c>
      <c r="H1" s="31" t="s">
        <v>41</v>
      </c>
      <c r="I1" s="31" t="s">
        <v>42</v>
      </c>
      <c r="J1" s="31" t="s">
        <v>43</v>
      </c>
      <c r="K1" s="31" t="s">
        <v>39</v>
      </c>
      <c r="L1" s="32" t="s">
        <v>40</v>
      </c>
      <c r="M1" s="1" t="s">
        <v>22</v>
      </c>
    </row>
    <row r="2" spans="1:13" s="30" customFormat="1" ht="20.100000000000001" customHeight="1">
      <c r="A2" s="55" t="s">
        <v>2</v>
      </c>
      <c r="B2" s="81" t="s">
        <v>65</v>
      </c>
      <c r="C2" s="6">
        <f>'II четверть'!G2</f>
        <v>24</v>
      </c>
      <c r="D2" s="6"/>
      <c r="E2" s="6"/>
      <c r="F2" s="6"/>
      <c r="G2" s="6">
        <f t="shared" ref="G2:G26" si="0">C2+D2-E2</f>
        <v>24</v>
      </c>
      <c r="H2" s="6"/>
      <c r="I2" s="6"/>
      <c r="J2" s="34"/>
      <c r="K2" s="34">
        <f t="shared" ref="K2:K28" si="1">(G2-J2)/G2</f>
        <v>1</v>
      </c>
      <c r="L2" s="35">
        <f t="shared" ref="L2:L28" si="2">(H2+I2)/G2</f>
        <v>0</v>
      </c>
      <c r="M2" s="6"/>
    </row>
    <row r="3" spans="1:13" s="30" customFormat="1" ht="20.100000000000001" customHeight="1">
      <c r="A3" s="82" t="s">
        <v>19</v>
      </c>
      <c r="B3" s="83" t="s">
        <v>64</v>
      </c>
      <c r="C3" s="6">
        <f>'II четверть'!G3</f>
        <v>22</v>
      </c>
      <c r="D3" s="6"/>
      <c r="E3" s="6"/>
      <c r="F3" s="6"/>
      <c r="G3" s="6">
        <f t="shared" si="0"/>
        <v>22</v>
      </c>
      <c r="H3" s="6"/>
      <c r="I3" s="6"/>
      <c r="J3" s="34"/>
      <c r="K3" s="34">
        <f t="shared" si="1"/>
        <v>1</v>
      </c>
      <c r="L3" s="35">
        <f t="shared" si="2"/>
        <v>0</v>
      </c>
      <c r="M3" s="6"/>
    </row>
    <row r="4" spans="1:13" s="30" customFormat="1" ht="20.100000000000001" customHeight="1">
      <c r="A4" s="82" t="s">
        <v>3</v>
      </c>
      <c r="B4" s="83" t="s">
        <v>63</v>
      </c>
      <c r="C4" s="6">
        <f>'II четверть'!G4</f>
        <v>24</v>
      </c>
      <c r="D4" s="6"/>
      <c r="E4" s="6"/>
      <c r="F4" s="6"/>
      <c r="G4" s="6">
        <f t="shared" si="0"/>
        <v>24</v>
      </c>
      <c r="H4" s="6"/>
      <c r="I4" s="6"/>
      <c r="J4" s="34"/>
      <c r="K4" s="34">
        <f t="shared" ref="K4" si="3">(G4-J4)/G4</f>
        <v>1</v>
      </c>
      <c r="L4" s="35">
        <f t="shared" ref="L4" si="4">(H4+I4)/G4</f>
        <v>0</v>
      </c>
      <c r="M4" s="6"/>
    </row>
    <row r="5" spans="1:13" s="30" customFormat="1" ht="20.100000000000001" customHeight="1">
      <c r="A5" s="82" t="s">
        <v>62</v>
      </c>
      <c r="B5" s="83" t="s">
        <v>27</v>
      </c>
      <c r="C5" s="6">
        <f>'II четверть'!G5</f>
        <v>12</v>
      </c>
      <c r="D5" s="6"/>
      <c r="E5" s="6"/>
      <c r="F5" s="6"/>
      <c r="G5" s="6">
        <f t="shared" si="0"/>
        <v>12</v>
      </c>
      <c r="H5" s="6"/>
      <c r="I5" s="6"/>
      <c r="J5" s="34"/>
      <c r="K5" s="34">
        <f t="shared" si="1"/>
        <v>1</v>
      </c>
      <c r="L5" s="35">
        <f t="shared" si="2"/>
        <v>0</v>
      </c>
      <c r="M5" s="6"/>
    </row>
    <row r="6" spans="1:13" s="30" customFormat="1" ht="25.5" customHeight="1">
      <c r="A6" s="88" t="s">
        <v>11</v>
      </c>
      <c r="B6" s="89"/>
      <c r="C6" s="33">
        <f>SUM(C2:C5)</f>
        <v>82</v>
      </c>
      <c r="D6" s="33">
        <f t="shared" ref="D6:J6" si="5">SUM(D2:D5)</f>
        <v>0</v>
      </c>
      <c r="E6" s="33">
        <f t="shared" si="5"/>
        <v>0</v>
      </c>
      <c r="F6" s="33">
        <f t="shared" si="5"/>
        <v>0</v>
      </c>
      <c r="G6" s="33">
        <f t="shared" si="5"/>
        <v>82</v>
      </c>
      <c r="H6" s="33">
        <f t="shared" si="5"/>
        <v>0</v>
      </c>
      <c r="I6" s="33">
        <f t="shared" si="5"/>
        <v>0</v>
      </c>
      <c r="J6" s="33">
        <f t="shared" si="5"/>
        <v>0</v>
      </c>
      <c r="K6" s="36">
        <f t="shared" si="1"/>
        <v>1</v>
      </c>
      <c r="L6" s="37">
        <f t="shared" si="2"/>
        <v>0</v>
      </c>
      <c r="M6" s="38"/>
    </row>
    <row r="7" spans="1:13" s="30" customFormat="1" ht="20.100000000000001" customHeight="1">
      <c r="A7" s="82" t="s">
        <v>4</v>
      </c>
      <c r="B7" s="83" t="s">
        <v>37</v>
      </c>
      <c r="C7" s="6">
        <f>'II четверть'!G7</f>
        <v>26</v>
      </c>
      <c r="D7" s="6"/>
      <c r="E7" s="6"/>
      <c r="F7" s="6"/>
      <c r="G7" s="6">
        <f t="shared" si="0"/>
        <v>26</v>
      </c>
      <c r="H7" s="6"/>
      <c r="I7" s="6"/>
      <c r="J7" s="34"/>
      <c r="K7" s="34">
        <f t="shared" si="1"/>
        <v>1</v>
      </c>
      <c r="L7" s="35">
        <f t="shared" si="2"/>
        <v>0</v>
      </c>
      <c r="M7" s="6"/>
    </row>
    <row r="8" spans="1:13" s="30" customFormat="1" ht="20.100000000000001" customHeight="1">
      <c r="A8" s="82" t="s">
        <v>20</v>
      </c>
      <c r="B8" s="83" t="s">
        <v>38</v>
      </c>
      <c r="C8" s="6">
        <f>'II четверть'!G8</f>
        <v>25</v>
      </c>
      <c r="D8" s="6"/>
      <c r="E8" s="6"/>
      <c r="F8" s="6"/>
      <c r="G8" s="6">
        <f t="shared" si="0"/>
        <v>25</v>
      </c>
      <c r="H8" s="6"/>
      <c r="I8" s="6"/>
      <c r="J8" s="34"/>
      <c r="K8" s="34">
        <f t="shared" si="1"/>
        <v>1</v>
      </c>
      <c r="L8" s="35">
        <f t="shared" si="2"/>
        <v>0</v>
      </c>
      <c r="M8" s="6"/>
    </row>
    <row r="9" spans="1:13" s="30" customFormat="1" ht="20.100000000000001" customHeight="1">
      <c r="A9" s="82" t="s">
        <v>56</v>
      </c>
      <c r="B9" s="83" t="s">
        <v>29</v>
      </c>
      <c r="C9" s="6">
        <f>'II четверть'!G9</f>
        <v>27</v>
      </c>
      <c r="D9" s="6"/>
      <c r="E9" s="6"/>
      <c r="F9" s="6"/>
      <c r="G9" s="6">
        <f t="shared" si="0"/>
        <v>27</v>
      </c>
      <c r="H9" s="6"/>
      <c r="I9" s="6"/>
      <c r="J9" s="34"/>
      <c r="K9" s="34">
        <f t="shared" si="1"/>
        <v>1</v>
      </c>
      <c r="L9" s="35">
        <f t="shared" si="2"/>
        <v>0</v>
      </c>
      <c r="M9" s="6"/>
    </row>
    <row r="10" spans="1:13" s="30" customFormat="1" ht="25.5" customHeight="1">
      <c r="A10" s="88" t="s">
        <v>12</v>
      </c>
      <c r="B10" s="89"/>
      <c r="C10" s="33">
        <f t="shared" ref="C10:J10" si="6">SUM(C7:C9)</f>
        <v>78</v>
      </c>
      <c r="D10" s="33">
        <f t="shared" si="6"/>
        <v>0</v>
      </c>
      <c r="E10" s="33">
        <f t="shared" si="6"/>
        <v>0</v>
      </c>
      <c r="F10" s="33">
        <f t="shared" si="6"/>
        <v>0</v>
      </c>
      <c r="G10" s="33">
        <f t="shared" si="6"/>
        <v>78</v>
      </c>
      <c r="H10" s="33">
        <f t="shared" si="6"/>
        <v>0</v>
      </c>
      <c r="I10" s="33">
        <f t="shared" si="6"/>
        <v>0</v>
      </c>
      <c r="J10" s="33">
        <f t="shared" si="6"/>
        <v>0</v>
      </c>
      <c r="K10" s="36">
        <f t="shared" si="1"/>
        <v>1</v>
      </c>
      <c r="L10" s="37">
        <f t="shared" si="2"/>
        <v>0</v>
      </c>
      <c r="M10" s="38"/>
    </row>
    <row r="11" spans="1:13" s="30" customFormat="1" ht="20.100000000000001" customHeight="1">
      <c r="A11" s="82" t="s">
        <v>5</v>
      </c>
      <c r="B11" s="83" t="s">
        <v>32</v>
      </c>
      <c r="C11" s="6">
        <f>'II четверть'!G11</f>
        <v>27</v>
      </c>
      <c r="D11" s="6"/>
      <c r="E11" s="6"/>
      <c r="F11" s="6"/>
      <c r="G11" s="6">
        <f t="shared" si="0"/>
        <v>27</v>
      </c>
      <c r="H11" s="6"/>
      <c r="I11" s="6"/>
      <c r="J11" s="34"/>
      <c r="K11" s="34">
        <f t="shared" si="1"/>
        <v>1</v>
      </c>
      <c r="L11" s="35">
        <f t="shared" si="2"/>
        <v>0</v>
      </c>
      <c r="M11" s="6"/>
    </row>
    <row r="12" spans="1:13" s="30" customFormat="1" ht="20.100000000000001" customHeight="1">
      <c r="A12" s="82" t="s">
        <v>21</v>
      </c>
      <c r="B12" s="83" t="s">
        <v>31</v>
      </c>
      <c r="C12" s="6">
        <f>'II четверть'!G12</f>
        <v>21</v>
      </c>
      <c r="D12" s="6"/>
      <c r="E12" s="6"/>
      <c r="F12" s="6"/>
      <c r="G12" s="6">
        <f t="shared" si="0"/>
        <v>21</v>
      </c>
      <c r="H12" s="6"/>
      <c r="I12" s="6"/>
      <c r="J12" s="34"/>
      <c r="K12" s="34">
        <f t="shared" si="1"/>
        <v>1</v>
      </c>
      <c r="L12" s="35">
        <f t="shared" si="2"/>
        <v>0</v>
      </c>
      <c r="M12" s="6"/>
    </row>
    <row r="13" spans="1:13" s="30" customFormat="1" ht="20.100000000000001" customHeight="1">
      <c r="A13" s="82" t="s">
        <v>61</v>
      </c>
      <c r="B13" s="83" t="s">
        <v>33</v>
      </c>
      <c r="C13" s="6">
        <f>'II четверть'!G13</f>
        <v>23</v>
      </c>
      <c r="D13" s="6"/>
      <c r="E13" s="6"/>
      <c r="F13" s="6"/>
      <c r="G13" s="6">
        <f t="shared" si="0"/>
        <v>23</v>
      </c>
      <c r="H13" s="6"/>
      <c r="I13" s="6"/>
      <c r="J13" s="34"/>
      <c r="K13" s="34">
        <f t="shared" ref="K13" si="7">(G13-J13)/G13</f>
        <v>1</v>
      </c>
      <c r="L13" s="35">
        <f t="shared" ref="L13" si="8">(H13+I13)/G13</f>
        <v>0</v>
      </c>
      <c r="M13" s="6"/>
    </row>
    <row r="14" spans="1:13" s="30" customFormat="1" ht="20.100000000000001" customHeight="1">
      <c r="A14" s="82" t="s">
        <v>60</v>
      </c>
      <c r="B14" s="83" t="s">
        <v>35</v>
      </c>
      <c r="C14" s="6">
        <f>'II четверть'!G14</f>
        <v>11</v>
      </c>
      <c r="D14" s="6"/>
      <c r="E14" s="6"/>
      <c r="F14" s="6"/>
      <c r="G14" s="6">
        <f t="shared" si="0"/>
        <v>11</v>
      </c>
      <c r="H14" s="6"/>
      <c r="I14" s="6"/>
      <c r="J14" s="34"/>
      <c r="K14" s="34">
        <f t="shared" si="1"/>
        <v>1</v>
      </c>
      <c r="L14" s="35">
        <f t="shared" si="2"/>
        <v>0</v>
      </c>
      <c r="M14" s="6"/>
    </row>
    <row r="15" spans="1:13" s="30" customFormat="1" ht="24.75" customHeight="1">
      <c r="A15" s="88" t="s">
        <v>13</v>
      </c>
      <c r="B15" s="89"/>
      <c r="C15" s="33">
        <f>SUM(C11:C14)</f>
        <v>82</v>
      </c>
      <c r="D15" s="33">
        <f t="shared" ref="D15:J15" si="9">SUM(D11:D14)</f>
        <v>0</v>
      </c>
      <c r="E15" s="33">
        <f t="shared" si="9"/>
        <v>0</v>
      </c>
      <c r="F15" s="33">
        <f t="shared" si="9"/>
        <v>0</v>
      </c>
      <c r="G15" s="33">
        <f t="shared" si="9"/>
        <v>82</v>
      </c>
      <c r="H15" s="33">
        <f t="shared" si="9"/>
        <v>0</v>
      </c>
      <c r="I15" s="33">
        <f t="shared" si="9"/>
        <v>0</v>
      </c>
      <c r="J15" s="33">
        <f t="shared" si="9"/>
        <v>0</v>
      </c>
      <c r="K15" s="36">
        <f t="shared" si="1"/>
        <v>1</v>
      </c>
      <c r="L15" s="37">
        <f t="shared" si="2"/>
        <v>0</v>
      </c>
      <c r="M15" s="38"/>
    </row>
    <row r="16" spans="1:13" s="30" customFormat="1" ht="20.100000000000001" customHeight="1">
      <c r="A16" s="82" t="s">
        <v>6</v>
      </c>
      <c r="B16" s="83" t="s">
        <v>23</v>
      </c>
      <c r="C16" s="6">
        <f>'II четверть'!G16</f>
        <v>26</v>
      </c>
      <c r="D16" s="6"/>
      <c r="E16" s="6"/>
      <c r="F16" s="6"/>
      <c r="G16" s="6">
        <f t="shared" si="0"/>
        <v>26</v>
      </c>
      <c r="H16" s="6"/>
      <c r="I16" s="6"/>
      <c r="J16" s="34"/>
      <c r="K16" s="34">
        <f t="shared" si="1"/>
        <v>1</v>
      </c>
      <c r="L16" s="35">
        <f t="shared" si="2"/>
        <v>0</v>
      </c>
      <c r="M16" s="6"/>
    </row>
    <row r="17" spans="1:13" s="30" customFormat="1" ht="20.100000000000001" customHeight="1">
      <c r="A17" s="82" t="s">
        <v>59</v>
      </c>
      <c r="B17" s="83" t="s">
        <v>55</v>
      </c>
      <c r="C17" s="6">
        <f>'II четверть'!G17</f>
        <v>26</v>
      </c>
      <c r="D17" s="6"/>
      <c r="E17" s="6"/>
      <c r="F17" s="6"/>
      <c r="G17" s="6">
        <f t="shared" si="0"/>
        <v>26</v>
      </c>
      <c r="H17" s="6"/>
      <c r="I17" s="6"/>
      <c r="J17" s="34"/>
      <c r="K17" s="34">
        <f t="shared" si="1"/>
        <v>1</v>
      </c>
      <c r="L17" s="35">
        <f t="shared" si="2"/>
        <v>0</v>
      </c>
      <c r="M17" s="6"/>
    </row>
    <row r="18" spans="1:13" s="30" customFormat="1" ht="20.100000000000001" customHeight="1">
      <c r="A18" s="82" t="s">
        <v>58</v>
      </c>
      <c r="B18" s="83" t="s">
        <v>30</v>
      </c>
      <c r="C18" s="6">
        <f>'II четверть'!G18</f>
        <v>14</v>
      </c>
      <c r="D18" s="6"/>
      <c r="E18" s="6"/>
      <c r="F18" s="6"/>
      <c r="G18" s="6">
        <f t="shared" si="0"/>
        <v>14</v>
      </c>
      <c r="H18" s="6"/>
      <c r="I18" s="6"/>
      <c r="J18" s="34"/>
      <c r="K18" s="34">
        <f t="shared" si="1"/>
        <v>1</v>
      </c>
      <c r="L18" s="35">
        <f t="shared" si="2"/>
        <v>0</v>
      </c>
      <c r="M18" s="6"/>
    </row>
    <row r="19" spans="1:13" s="30" customFormat="1" ht="21" customHeight="1">
      <c r="A19" s="88" t="s">
        <v>14</v>
      </c>
      <c r="B19" s="89"/>
      <c r="C19" s="33">
        <f>SUM(C16:C18)</f>
        <v>66</v>
      </c>
      <c r="D19" s="33">
        <f t="shared" ref="D19:J19" si="10">SUM(D16:D18)</f>
        <v>0</v>
      </c>
      <c r="E19" s="33">
        <f t="shared" si="10"/>
        <v>0</v>
      </c>
      <c r="F19" s="33">
        <f t="shared" si="10"/>
        <v>0</v>
      </c>
      <c r="G19" s="33">
        <f t="shared" si="10"/>
        <v>66</v>
      </c>
      <c r="H19" s="33">
        <f t="shared" si="10"/>
        <v>0</v>
      </c>
      <c r="I19" s="33">
        <f t="shared" si="10"/>
        <v>0</v>
      </c>
      <c r="J19" s="33">
        <f t="shared" si="10"/>
        <v>0</v>
      </c>
      <c r="K19" s="36">
        <f t="shared" si="1"/>
        <v>1</v>
      </c>
      <c r="L19" s="37">
        <f t="shared" si="2"/>
        <v>0</v>
      </c>
      <c r="M19" s="38"/>
    </row>
    <row r="20" spans="1:13" s="30" customFormat="1" ht="20.100000000000001" customHeight="1">
      <c r="A20" s="82" t="s">
        <v>7</v>
      </c>
      <c r="B20" s="83" t="s">
        <v>24</v>
      </c>
      <c r="C20" s="6">
        <f>'II четверть'!G20</f>
        <v>23</v>
      </c>
      <c r="D20" s="6"/>
      <c r="E20" s="6"/>
      <c r="F20" s="6"/>
      <c r="G20" s="6">
        <f t="shared" si="0"/>
        <v>23</v>
      </c>
      <c r="H20" s="6"/>
      <c r="I20" s="6"/>
      <c r="J20" s="34"/>
      <c r="K20" s="34">
        <f t="shared" si="1"/>
        <v>1</v>
      </c>
      <c r="L20" s="35">
        <f t="shared" si="2"/>
        <v>0</v>
      </c>
      <c r="M20" s="6"/>
    </row>
    <row r="21" spans="1:13" s="30" customFormat="1" ht="20.100000000000001" customHeight="1">
      <c r="A21" s="82" t="s">
        <v>57</v>
      </c>
      <c r="B21" s="83" t="s">
        <v>25</v>
      </c>
      <c r="C21" s="6">
        <f>'II четверть'!G21</f>
        <v>23</v>
      </c>
      <c r="D21" s="6"/>
      <c r="E21" s="6"/>
      <c r="F21" s="6"/>
      <c r="G21" s="6">
        <f t="shared" si="0"/>
        <v>23</v>
      </c>
      <c r="H21" s="6"/>
      <c r="I21" s="6"/>
      <c r="J21" s="34"/>
      <c r="K21" s="34">
        <f t="shared" si="1"/>
        <v>1</v>
      </c>
      <c r="L21" s="35">
        <f t="shared" si="2"/>
        <v>0</v>
      </c>
      <c r="M21" s="6"/>
    </row>
    <row r="22" spans="1:13" s="30" customFormat="1" ht="20.100000000000001" customHeight="1">
      <c r="A22" s="82" t="s">
        <v>8</v>
      </c>
      <c r="B22" s="83" t="s">
        <v>26</v>
      </c>
      <c r="C22" s="6">
        <f>'II четверть'!G22</f>
        <v>25</v>
      </c>
      <c r="D22" s="6"/>
      <c r="E22" s="6"/>
      <c r="F22" s="6"/>
      <c r="G22" s="6">
        <f t="shared" si="0"/>
        <v>25</v>
      </c>
      <c r="H22" s="6"/>
      <c r="I22" s="6"/>
      <c r="J22" s="45"/>
      <c r="K22" s="34">
        <f t="shared" si="1"/>
        <v>1</v>
      </c>
      <c r="L22" s="35">
        <f t="shared" si="2"/>
        <v>0</v>
      </c>
      <c r="M22" s="6"/>
    </row>
    <row r="23" spans="1:13" s="30" customFormat="1" ht="24.75" customHeight="1">
      <c r="A23" s="88" t="s">
        <v>15</v>
      </c>
      <c r="B23" s="89"/>
      <c r="C23" s="33">
        <f>SUM(C20:C22)</f>
        <v>71</v>
      </c>
      <c r="D23" s="33">
        <f t="shared" ref="D23:J23" si="11">SUM(D20:D22)</f>
        <v>0</v>
      </c>
      <c r="E23" s="33">
        <f t="shared" si="11"/>
        <v>0</v>
      </c>
      <c r="F23" s="33">
        <f t="shared" si="11"/>
        <v>0</v>
      </c>
      <c r="G23" s="33">
        <f t="shared" si="11"/>
        <v>71</v>
      </c>
      <c r="H23" s="33">
        <f t="shared" si="11"/>
        <v>0</v>
      </c>
      <c r="I23" s="33">
        <f t="shared" si="11"/>
        <v>0</v>
      </c>
      <c r="J23" s="33">
        <f t="shared" si="11"/>
        <v>0</v>
      </c>
      <c r="K23" s="36">
        <f t="shared" si="1"/>
        <v>1</v>
      </c>
      <c r="L23" s="37">
        <f t="shared" si="2"/>
        <v>0</v>
      </c>
      <c r="M23" s="38"/>
    </row>
    <row r="24" spans="1:13" s="30" customFormat="1" ht="19.5" customHeight="1">
      <c r="A24" s="90" t="s">
        <v>16</v>
      </c>
      <c r="B24" s="91"/>
      <c r="C24" s="8">
        <f t="shared" ref="C24:J24" si="12">C6+C10+C15+C19+C23</f>
        <v>379</v>
      </c>
      <c r="D24" s="8">
        <f t="shared" si="12"/>
        <v>0</v>
      </c>
      <c r="E24" s="8">
        <f t="shared" si="12"/>
        <v>0</v>
      </c>
      <c r="F24" s="8">
        <f t="shared" si="12"/>
        <v>0</v>
      </c>
      <c r="G24" s="8">
        <f t="shared" si="12"/>
        <v>379</v>
      </c>
      <c r="H24" s="8">
        <f t="shared" si="12"/>
        <v>0</v>
      </c>
      <c r="I24" s="8">
        <f t="shared" si="12"/>
        <v>0</v>
      </c>
      <c r="J24" s="8">
        <f t="shared" si="12"/>
        <v>0</v>
      </c>
      <c r="K24" s="39">
        <f t="shared" si="1"/>
        <v>1</v>
      </c>
      <c r="L24" s="40">
        <f t="shared" si="2"/>
        <v>0</v>
      </c>
      <c r="M24" s="9"/>
    </row>
    <row r="25" spans="1:13" s="30" customFormat="1" ht="20.100000000000001" customHeight="1">
      <c r="A25" s="82" t="s">
        <v>9</v>
      </c>
      <c r="B25" s="83" t="s">
        <v>34</v>
      </c>
      <c r="C25" s="6">
        <f>'II четверть'!G25</f>
        <v>21</v>
      </c>
      <c r="D25" s="6"/>
      <c r="E25" s="6"/>
      <c r="F25" s="6"/>
      <c r="G25" s="6">
        <f t="shared" si="0"/>
        <v>21</v>
      </c>
      <c r="H25" s="6"/>
      <c r="I25" s="6"/>
      <c r="J25" s="34"/>
      <c r="K25" s="34">
        <f t="shared" si="1"/>
        <v>1</v>
      </c>
      <c r="L25" s="35">
        <f t="shared" si="2"/>
        <v>0</v>
      </c>
      <c r="M25" s="6"/>
    </row>
    <row r="26" spans="1:13" s="30" customFormat="1" ht="20.100000000000001" customHeight="1">
      <c r="A26" s="82" t="s">
        <v>10</v>
      </c>
      <c r="B26" s="83" t="s">
        <v>28</v>
      </c>
      <c r="C26" s="6">
        <f>'II четверть'!G26</f>
        <v>25</v>
      </c>
      <c r="D26" s="6"/>
      <c r="E26" s="6"/>
      <c r="F26" s="6"/>
      <c r="G26" s="6">
        <f t="shared" si="0"/>
        <v>25</v>
      </c>
      <c r="H26" s="6"/>
      <c r="I26" s="6"/>
      <c r="J26" s="34"/>
      <c r="K26" s="34">
        <f t="shared" si="1"/>
        <v>1</v>
      </c>
      <c r="L26" s="35">
        <f t="shared" si="2"/>
        <v>0</v>
      </c>
      <c r="M26" s="6"/>
    </row>
    <row r="27" spans="1:13" s="30" customFormat="1" ht="24" customHeight="1">
      <c r="A27" s="88" t="s">
        <v>17</v>
      </c>
      <c r="B27" s="89"/>
      <c r="C27" s="8">
        <f>SUM(C25:C26)</f>
        <v>46</v>
      </c>
      <c r="D27" s="8">
        <f t="shared" ref="D27:J27" si="13">SUM(D25:D26)</f>
        <v>0</v>
      </c>
      <c r="E27" s="8">
        <f t="shared" si="13"/>
        <v>0</v>
      </c>
      <c r="F27" s="8">
        <f t="shared" si="13"/>
        <v>0</v>
      </c>
      <c r="G27" s="8">
        <f t="shared" si="13"/>
        <v>46</v>
      </c>
      <c r="H27" s="8">
        <f t="shared" si="13"/>
        <v>0</v>
      </c>
      <c r="I27" s="8">
        <f t="shared" si="13"/>
        <v>0</v>
      </c>
      <c r="J27" s="8">
        <f t="shared" si="13"/>
        <v>0</v>
      </c>
      <c r="K27" s="39">
        <f t="shared" si="1"/>
        <v>1</v>
      </c>
      <c r="L27" s="40">
        <f t="shared" si="2"/>
        <v>0</v>
      </c>
      <c r="M27" s="8"/>
    </row>
    <row r="28" spans="1:13" s="30" customFormat="1" ht="23.25" customHeight="1">
      <c r="A28" s="90" t="s">
        <v>18</v>
      </c>
      <c r="B28" s="91"/>
      <c r="C28" s="41">
        <f>C24+C27</f>
        <v>425</v>
      </c>
      <c r="D28" s="41">
        <f t="shared" ref="D28:J28" si="14">D24+D27</f>
        <v>0</v>
      </c>
      <c r="E28" s="41">
        <f t="shared" si="14"/>
        <v>0</v>
      </c>
      <c r="F28" s="41">
        <f t="shared" si="14"/>
        <v>0</v>
      </c>
      <c r="G28" s="41">
        <f t="shared" si="14"/>
        <v>425</v>
      </c>
      <c r="H28" s="41">
        <f t="shared" si="14"/>
        <v>0</v>
      </c>
      <c r="I28" s="41">
        <f t="shared" si="14"/>
        <v>0</v>
      </c>
      <c r="J28" s="41">
        <f t="shared" si="14"/>
        <v>0</v>
      </c>
      <c r="K28" s="42">
        <f t="shared" si="1"/>
        <v>1</v>
      </c>
      <c r="L28" s="43">
        <f t="shared" si="2"/>
        <v>0</v>
      </c>
      <c r="M28" s="41"/>
    </row>
  </sheetData>
  <mergeCells count="8">
    <mergeCell ref="A6:B6"/>
    <mergeCell ref="A28:B28"/>
    <mergeCell ref="A10:B10"/>
    <mergeCell ref="A15:B15"/>
    <mergeCell ref="A19:B19"/>
    <mergeCell ref="A23:B23"/>
    <mergeCell ref="A24:B24"/>
    <mergeCell ref="A27:B27"/>
  </mergeCells>
  <pageMargins left="0.90551181102362199" right="0.51181102362204722" top="0.74803149606299213" bottom="0.74803149606299213" header="0.31496062992125984" footer="0.31496062992125984"/>
  <pageSetup paperSize="9"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>
      <pane ySplit="1" topLeftCell="A50" activePane="bottomLeft" state="frozen"/>
      <selection pane="bottomLeft" activeCell="B1" sqref="B1"/>
    </sheetView>
  </sheetViews>
  <sheetFormatPr defaultRowHeight="15"/>
  <cols>
    <col min="2" max="2" width="38.7109375" customWidth="1"/>
    <col min="3" max="3" width="7.28515625" customWidth="1"/>
    <col min="4" max="4" width="5.42578125" customWidth="1"/>
    <col min="5" max="5" width="5.140625" customWidth="1"/>
    <col min="6" max="7" width="7.42578125" customWidth="1"/>
    <col min="8" max="8" width="4.85546875" customWidth="1"/>
    <col min="9" max="9" width="4.42578125" customWidth="1"/>
    <col min="10" max="10" width="4.7109375" customWidth="1"/>
    <col min="11" max="11" width="7.5703125" customWidth="1"/>
    <col min="12" max="12" width="6.140625" customWidth="1"/>
    <col min="13" max="13" width="19.42578125" customWidth="1"/>
  </cols>
  <sheetData>
    <row r="1" spans="1:13" ht="93" customHeight="1">
      <c r="A1" s="52" t="s">
        <v>0</v>
      </c>
      <c r="B1" s="51" t="s">
        <v>88</v>
      </c>
      <c r="C1" s="65" t="s">
        <v>51</v>
      </c>
      <c r="D1" s="66" t="s">
        <v>46</v>
      </c>
      <c r="E1" s="66" t="s">
        <v>47</v>
      </c>
      <c r="F1" s="65" t="s">
        <v>45</v>
      </c>
      <c r="G1" s="65" t="s">
        <v>52</v>
      </c>
      <c r="H1" s="66" t="s">
        <v>41</v>
      </c>
      <c r="I1" s="66" t="s">
        <v>42</v>
      </c>
      <c r="J1" s="66" t="s">
        <v>43</v>
      </c>
      <c r="K1" s="66" t="s">
        <v>39</v>
      </c>
      <c r="L1" s="66" t="s">
        <v>40</v>
      </c>
      <c r="M1" s="4" t="s">
        <v>22</v>
      </c>
    </row>
    <row r="2" spans="1:13" ht="20.100000000000001" customHeight="1">
      <c r="A2" s="55" t="s">
        <v>2</v>
      </c>
      <c r="B2" s="81" t="s">
        <v>65</v>
      </c>
      <c r="C2" s="64">
        <f>'III  четверть'!G2</f>
        <v>24</v>
      </c>
      <c r="D2" s="64"/>
      <c r="E2" s="64"/>
      <c r="F2" s="64"/>
      <c r="G2" s="64">
        <f t="shared" ref="G2:G28" si="0">C2+D2-E2</f>
        <v>24</v>
      </c>
      <c r="H2" s="64"/>
      <c r="I2" s="64"/>
      <c r="J2" s="64"/>
      <c r="K2" s="67">
        <f t="shared" ref="K2:K28" si="1">(G2-J2)/G2</f>
        <v>1</v>
      </c>
      <c r="L2" s="67">
        <f t="shared" ref="L2:L28" si="2">(H2+I2)/G2</f>
        <v>0</v>
      </c>
      <c r="M2" s="1"/>
    </row>
    <row r="3" spans="1:13" ht="20.100000000000001" customHeight="1">
      <c r="A3" s="82" t="s">
        <v>19</v>
      </c>
      <c r="B3" s="83" t="s">
        <v>64</v>
      </c>
      <c r="C3" s="64">
        <f>'III  четверть'!G3</f>
        <v>22</v>
      </c>
      <c r="D3" s="64"/>
      <c r="E3" s="64"/>
      <c r="F3" s="64"/>
      <c r="G3" s="64">
        <f t="shared" si="0"/>
        <v>22</v>
      </c>
      <c r="H3" s="64"/>
      <c r="I3" s="64"/>
      <c r="J3" s="64"/>
      <c r="K3" s="67">
        <f t="shared" si="1"/>
        <v>1</v>
      </c>
      <c r="L3" s="67">
        <f t="shared" si="2"/>
        <v>0</v>
      </c>
      <c r="M3" s="1"/>
    </row>
    <row r="4" spans="1:13" ht="20.100000000000001" customHeight="1">
      <c r="A4" s="82" t="s">
        <v>3</v>
      </c>
      <c r="B4" s="83" t="s">
        <v>63</v>
      </c>
      <c r="C4" s="64">
        <f>'III  четверть'!G4</f>
        <v>24</v>
      </c>
      <c r="D4" s="64"/>
      <c r="E4" s="64"/>
      <c r="F4" s="64"/>
      <c r="G4" s="64">
        <f t="shared" si="0"/>
        <v>24</v>
      </c>
      <c r="H4" s="64"/>
      <c r="I4" s="64"/>
      <c r="J4" s="64"/>
      <c r="K4" s="67">
        <f t="shared" ref="K4" si="3">(G4-J4)/G4</f>
        <v>1</v>
      </c>
      <c r="L4" s="67">
        <f t="shared" ref="L4" si="4">(H4+I4)/G4</f>
        <v>0</v>
      </c>
      <c r="M4" s="1"/>
    </row>
    <row r="5" spans="1:13" ht="20.100000000000001" customHeight="1">
      <c r="A5" s="82" t="s">
        <v>62</v>
      </c>
      <c r="B5" s="83" t="s">
        <v>27</v>
      </c>
      <c r="C5" s="64">
        <f>'III  четверть'!G5</f>
        <v>12</v>
      </c>
      <c r="D5" s="64"/>
      <c r="E5" s="64"/>
      <c r="F5" s="64"/>
      <c r="G5" s="64">
        <f t="shared" si="0"/>
        <v>12</v>
      </c>
      <c r="H5" s="64"/>
      <c r="I5" s="64"/>
      <c r="J5" s="64"/>
      <c r="K5" s="67">
        <f t="shared" si="1"/>
        <v>1</v>
      </c>
      <c r="L5" s="67">
        <f t="shared" si="2"/>
        <v>0</v>
      </c>
      <c r="M5" s="1"/>
    </row>
    <row r="6" spans="1:13" ht="21.75" customHeight="1">
      <c r="A6" s="88" t="s">
        <v>11</v>
      </c>
      <c r="B6" s="89"/>
      <c r="C6" s="68">
        <f>SUM(C2:C5)</f>
        <v>82</v>
      </c>
      <c r="D6" s="68">
        <f t="shared" ref="D6:J6" si="5">SUM(D2:D5)</f>
        <v>0</v>
      </c>
      <c r="E6" s="68">
        <f t="shared" si="5"/>
        <v>0</v>
      </c>
      <c r="F6" s="68">
        <f t="shared" si="5"/>
        <v>0</v>
      </c>
      <c r="G6" s="68">
        <f t="shared" si="0"/>
        <v>82</v>
      </c>
      <c r="H6" s="68">
        <f t="shared" si="5"/>
        <v>0</v>
      </c>
      <c r="I6" s="68">
        <f t="shared" si="5"/>
        <v>0</v>
      </c>
      <c r="J6" s="68">
        <f t="shared" si="5"/>
        <v>0</v>
      </c>
      <c r="K6" s="69">
        <f t="shared" si="1"/>
        <v>1</v>
      </c>
      <c r="L6" s="69">
        <f t="shared" si="2"/>
        <v>0</v>
      </c>
      <c r="M6" s="47"/>
    </row>
    <row r="7" spans="1:13" ht="20.100000000000001" customHeight="1">
      <c r="A7" s="82" t="s">
        <v>4</v>
      </c>
      <c r="B7" s="83" t="s">
        <v>37</v>
      </c>
      <c r="C7" s="64">
        <f>'III  четверть'!G7</f>
        <v>26</v>
      </c>
      <c r="D7" s="64"/>
      <c r="E7" s="64"/>
      <c r="F7" s="64"/>
      <c r="G7" s="64">
        <f t="shared" si="0"/>
        <v>26</v>
      </c>
      <c r="H7" s="64"/>
      <c r="I7" s="64"/>
      <c r="J7" s="64"/>
      <c r="K7" s="67">
        <f t="shared" si="1"/>
        <v>1</v>
      </c>
      <c r="L7" s="67">
        <f t="shared" si="2"/>
        <v>0</v>
      </c>
      <c r="M7" s="1"/>
    </row>
    <row r="8" spans="1:13" ht="20.100000000000001" customHeight="1">
      <c r="A8" s="82" t="s">
        <v>20</v>
      </c>
      <c r="B8" s="83" t="s">
        <v>38</v>
      </c>
      <c r="C8" s="64">
        <f>'III  четверть'!G8</f>
        <v>25</v>
      </c>
      <c r="D8" s="64"/>
      <c r="E8" s="64"/>
      <c r="F8" s="64"/>
      <c r="G8" s="64">
        <f t="shared" si="0"/>
        <v>25</v>
      </c>
      <c r="H8" s="64"/>
      <c r="I8" s="64"/>
      <c r="J8" s="64"/>
      <c r="K8" s="67">
        <f t="shared" si="1"/>
        <v>1</v>
      </c>
      <c r="L8" s="67">
        <f t="shared" si="2"/>
        <v>0</v>
      </c>
      <c r="M8" s="1"/>
    </row>
    <row r="9" spans="1:13" ht="20.100000000000001" customHeight="1">
      <c r="A9" s="82" t="s">
        <v>56</v>
      </c>
      <c r="B9" s="83" t="s">
        <v>29</v>
      </c>
      <c r="C9" s="64">
        <f>'III  четверть'!G9</f>
        <v>27</v>
      </c>
      <c r="D9" s="64"/>
      <c r="E9" s="64"/>
      <c r="F9" s="64"/>
      <c r="G9" s="64">
        <f t="shared" si="0"/>
        <v>27</v>
      </c>
      <c r="H9" s="64"/>
      <c r="I9" s="64"/>
      <c r="J9" s="64"/>
      <c r="K9" s="67">
        <f t="shared" si="1"/>
        <v>1</v>
      </c>
      <c r="L9" s="67">
        <f t="shared" si="2"/>
        <v>0</v>
      </c>
      <c r="M9" s="1"/>
    </row>
    <row r="10" spans="1:13" ht="21.75" customHeight="1">
      <c r="A10" s="88" t="s">
        <v>12</v>
      </c>
      <c r="B10" s="89"/>
      <c r="C10" s="68">
        <f>SUM(C7:C9)</f>
        <v>78</v>
      </c>
      <c r="D10" s="68">
        <f>SUM(D7:D9)</f>
        <v>0</v>
      </c>
      <c r="E10" s="68">
        <f>SUM(E7:E9)</f>
        <v>0</v>
      </c>
      <c r="F10" s="68">
        <f>SUM(F7:F9)</f>
        <v>0</v>
      </c>
      <c r="G10" s="68">
        <f t="shared" si="0"/>
        <v>78</v>
      </c>
      <c r="H10" s="68">
        <f>SUM(H7:H9)</f>
        <v>0</v>
      </c>
      <c r="I10" s="68">
        <f>SUM(I7:I9)</f>
        <v>0</v>
      </c>
      <c r="J10" s="68">
        <f>SUM(J7:J9)</f>
        <v>0</v>
      </c>
      <c r="K10" s="69">
        <f t="shared" si="1"/>
        <v>1</v>
      </c>
      <c r="L10" s="69">
        <f t="shared" si="2"/>
        <v>0</v>
      </c>
      <c r="M10" s="47"/>
    </row>
    <row r="11" spans="1:13" ht="20.100000000000001" customHeight="1">
      <c r="A11" s="82" t="s">
        <v>5</v>
      </c>
      <c r="B11" s="83" t="s">
        <v>32</v>
      </c>
      <c r="C11" s="64">
        <f>'III  четверть'!G11</f>
        <v>27</v>
      </c>
      <c r="D11" s="64"/>
      <c r="E11" s="64"/>
      <c r="F11" s="64"/>
      <c r="G11" s="64">
        <f t="shared" si="0"/>
        <v>27</v>
      </c>
      <c r="H11" s="64"/>
      <c r="I11" s="64"/>
      <c r="J11" s="64"/>
      <c r="K11" s="67">
        <f t="shared" si="1"/>
        <v>1</v>
      </c>
      <c r="L11" s="67">
        <f t="shared" si="2"/>
        <v>0</v>
      </c>
      <c r="M11" s="1"/>
    </row>
    <row r="12" spans="1:13" ht="20.100000000000001" customHeight="1">
      <c r="A12" s="82" t="s">
        <v>21</v>
      </c>
      <c r="B12" s="83" t="s">
        <v>31</v>
      </c>
      <c r="C12" s="64">
        <f>'III  четверть'!G12</f>
        <v>21</v>
      </c>
      <c r="D12" s="64"/>
      <c r="E12" s="64"/>
      <c r="F12" s="64"/>
      <c r="G12" s="64">
        <f t="shared" si="0"/>
        <v>21</v>
      </c>
      <c r="H12" s="64"/>
      <c r="I12" s="64"/>
      <c r="J12" s="64"/>
      <c r="K12" s="67">
        <f t="shared" si="1"/>
        <v>1</v>
      </c>
      <c r="L12" s="67">
        <f t="shared" si="2"/>
        <v>0</v>
      </c>
      <c r="M12" s="1"/>
    </row>
    <row r="13" spans="1:13" ht="20.100000000000001" customHeight="1">
      <c r="A13" s="82" t="s">
        <v>61</v>
      </c>
      <c r="B13" s="83" t="s">
        <v>33</v>
      </c>
      <c r="C13" s="64">
        <f>'III  четверть'!G13</f>
        <v>23</v>
      </c>
      <c r="D13" s="64"/>
      <c r="E13" s="64"/>
      <c r="F13" s="64"/>
      <c r="G13" s="64">
        <f t="shared" si="0"/>
        <v>23</v>
      </c>
      <c r="H13" s="64"/>
      <c r="I13" s="64"/>
      <c r="J13" s="64"/>
      <c r="K13" s="67">
        <f t="shared" ref="K13" si="6">(G13-J13)/G13</f>
        <v>1</v>
      </c>
      <c r="L13" s="67">
        <f t="shared" ref="L13" si="7">(H13+I13)/G13</f>
        <v>0</v>
      </c>
      <c r="M13" s="1"/>
    </row>
    <row r="14" spans="1:13" ht="20.100000000000001" customHeight="1">
      <c r="A14" s="82" t="s">
        <v>60</v>
      </c>
      <c r="B14" s="83" t="s">
        <v>35</v>
      </c>
      <c r="C14" s="64">
        <f>'III  четверть'!G14</f>
        <v>11</v>
      </c>
      <c r="D14" s="64"/>
      <c r="E14" s="64"/>
      <c r="F14" s="64"/>
      <c r="G14" s="64">
        <f t="shared" si="0"/>
        <v>11</v>
      </c>
      <c r="H14" s="64"/>
      <c r="I14" s="64"/>
      <c r="J14" s="64"/>
      <c r="K14" s="67">
        <f t="shared" si="1"/>
        <v>1</v>
      </c>
      <c r="L14" s="67">
        <f t="shared" si="2"/>
        <v>0</v>
      </c>
      <c r="M14" s="1"/>
    </row>
    <row r="15" spans="1:13" ht="23.25" customHeight="1">
      <c r="A15" s="88" t="s">
        <v>13</v>
      </c>
      <c r="B15" s="89"/>
      <c r="C15" s="68">
        <f>SUM(C11:C14)</f>
        <v>82</v>
      </c>
      <c r="D15" s="68">
        <f t="shared" ref="D15:J15" si="8">SUM(D11:D14)</f>
        <v>0</v>
      </c>
      <c r="E15" s="68">
        <f t="shared" si="8"/>
        <v>0</v>
      </c>
      <c r="F15" s="68">
        <f t="shared" si="8"/>
        <v>0</v>
      </c>
      <c r="G15" s="68">
        <f t="shared" si="0"/>
        <v>82</v>
      </c>
      <c r="H15" s="68">
        <f t="shared" si="8"/>
        <v>0</v>
      </c>
      <c r="I15" s="68">
        <f t="shared" si="8"/>
        <v>0</v>
      </c>
      <c r="J15" s="68">
        <f t="shared" si="8"/>
        <v>0</v>
      </c>
      <c r="K15" s="69">
        <f t="shared" si="1"/>
        <v>1</v>
      </c>
      <c r="L15" s="69">
        <f t="shared" si="2"/>
        <v>0</v>
      </c>
      <c r="M15" s="47"/>
    </row>
    <row r="16" spans="1:13" ht="20.100000000000001" customHeight="1">
      <c r="A16" s="82" t="s">
        <v>6</v>
      </c>
      <c r="B16" s="83" t="s">
        <v>23</v>
      </c>
      <c r="C16" s="64">
        <f>'III  четверть'!G16</f>
        <v>26</v>
      </c>
      <c r="D16" s="64"/>
      <c r="E16" s="64"/>
      <c r="F16" s="64"/>
      <c r="G16" s="64">
        <f t="shared" si="0"/>
        <v>26</v>
      </c>
      <c r="H16" s="64"/>
      <c r="I16" s="64"/>
      <c r="J16" s="64"/>
      <c r="K16" s="67">
        <f t="shared" si="1"/>
        <v>1</v>
      </c>
      <c r="L16" s="67">
        <f t="shared" si="2"/>
        <v>0</v>
      </c>
      <c r="M16" s="1"/>
    </row>
    <row r="17" spans="1:13" ht="20.100000000000001" customHeight="1">
      <c r="A17" s="82" t="s">
        <v>59</v>
      </c>
      <c r="B17" s="83" t="s">
        <v>55</v>
      </c>
      <c r="C17" s="64">
        <f>'III  четверть'!G17</f>
        <v>26</v>
      </c>
      <c r="D17" s="64"/>
      <c r="E17" s="64"/>
      <c r="F17" s="64"/>
      <c r="G17" s="64">
        <f t="shared" si="0"/>
        <v>26</v>
      </c>
      <c r="H17" s="64"/>
      <c r="I17" s="64"/>
      <c r="J17" s="64"/>
      <c r="K17" s="67">
        <f t="shared" si="1"/>
        <v>1</v>
      </c>
      <c r="L17" s="67">
        <f t="shared" si="2"/>
        <v>0</v>
      </c>
      <c r="M17" s="1"/>
    </row>
    <row r="18" spans="1:13" ht="20.100000000000001" customHeight="1">
      <c r="A18" s="82" t="s">
        <v>58</v>
      </c>
      <c r="B18" s="83" t="s">
        <v>30</v>
      </c>
      <c r="C18" s="64">
        <f>'III  четверть'!G18</f>
        <v>14</v>
      </c>
      <c r="D18" s="64"/>
      <c r="E18" s="64"/>
      <c r="F18" s="64"/>
      <c r="G18" s="64">
        <f t="shared" si="0"/>
        <v>14</v>
      </c>
      <c r="H18" s="64"/>
      <c r="I18" s="64"/>
      <c r="J18" s="64"/>
      <c r="K18" s="67">
        <f t="shared" si="1"/>
        <v>1</v>
      </c>
      <c r="L18" s="67">
        <f t="shared" si="2"/>
        <v>0</v>
      </c>
      <c r="M18" s="1"/>
    </row>
    <row r="19" spans="1:13" ht="24" customHeight="1">
      <c r="A19" s="88" t="s">
        <v>14</v>
      </c>
      <c r="B19" s="89"/>
      <c r="C19" s="68">
        <f>SUM(C16:C18)</f>
        <v>66</v>
      </c>
      <c r="D19" s="68">
        <f t="shared" ref="D19:J19" si="9">SUM(D16:D18)</f>
        <v>0</v>
      </c>
      <c r="E19" s="68">
        <f t="shared" si="9"/>
        <v>0</v>
      </c>
      <c r="F19" s="68">
        <f t="shared" si="9"/>
        <v>0</v>
      </c>
      <c r="G19" s="68">
        <f t="shared" si="0"/>
        <v>66</v>
      </c>
      <c r="H19" s="68">
        <f t="shared" si="9"/>
        <v>0</v>
      </c>
      <c r="I19" s="68">
        <f t="shared" si="9"/>
        <v>0</v>
      </c>
      <c r="J19" s="68">
        <f t="shared" si="9"/>
        <v>0</v>
      </c>
      <c r="K19" s="69">
        <f t="shared" si="1"/>
        <v>1</v>
      </c>
      <c r="L19" s="69">
        <f t="shared" si="2"/>
        <v>0</v>
      </c>
      <c r="M19" s="47"/>
    </row>
    <row r="20" spans="1:13" ht="20.100000000000001" customHeight="1">
      <c r="A20" s="82" t="s">
        <v>7</v>
      </c>
      <c r="B20" s="83" t="s">
        <v>24</v>
      </c>
      <c r="C20" s="64">
        <f>'III  четверть'!G20</f>
        <v>23</v>
      </c>
      <c r="D20" s="64"/>
      <c r="E20" s="64"/>
      <c r="F20" s="64"/>
      <c r="G20" s="64">
        <f t="shared" si="0"/>
        <v>23</v>
      </c>
      <c r="H20" s="64"/>
      <c r="I20" s="64"/>
      <c r="J20" s="64"/>
      <c r="K20" s="67">
        <f t="shared" si="1"/>
        <v>1</v>
      </c>
      <c r="L20" s="67">
        <f t="shared" si="2"/>
        <v>0</v>
      </c>
      <c r="M20" s="1"/>
    </row>
    <row r="21" spans="1:13" ht="20.100000000000001" customHeight="1">
      <c r="A21" s="82" t="s">
        <v>57</v>
      </c>
      <c r="B21" s="83" t="s">
        <v>25</v>
      </c>
      <c r="C21" s="64">
        <f>'III  четверть'!G21</f>
        <v>23</v>
      </c>
      <c r="D21" s="64"/>
      <c r="E21" s="64"/>
      <c r="F21" s="64"/>
      <c r="G21" s="64">
        <f t="shared" si="0"/>
        <v>23</v>
      </c>
      <c r="H21" s="64"/>
      <c r="I21" s="64"/>
      <c r="J21" s="64"/>
      <c r="K21" s="67">
        <f t="shared" si="1"/>
        <v>1</v>
      </c>
      <c r="L21" s="67">
        <f t="shared" si="2"/>
        <v>0</v>
      </c>
      <c r="M21" s="1"/>
    </row>
    <row r="22" spans="1:13" ht="20.100000000000001" customHeight="1">
      <c r="A22" s="82" t="s">
        <v>8</v>
      </c>
      <c r="B22" s="83" t="s">
        <v>26</v>
      </c>
      <c r="C22" s="64">
        <f>'III  четверть'!G22</f>
        <v>25</v>
      </c>
      <c r="D22" s="64"/>
      <c r="E22" s="64"/>
      <c r="F22" s="64"/>
      <c r="G22" s="64">
        <f t="shared" si="0"/>
        <v>25</v>
      </c>
      <c r="H22" s="64"/>
      <c r="I22" s="64"/>
      <c r="J22" s="64"/>
      <c r="K22" s="67">
        <f t="shared" si="1"/>
        <v>1</v>
      </c>
      <c r="L22" s="67">
        <f t="shared" si="2"/>
        <v>0</v>
      </c>
      <c r="M22" s="1"/>
    </row>
    <row r="23" spans="1:13" ht="21.75" customHeight="1">
      <c r="A23" s="88" t="s">
        <v>15</v>
      </c>
      <c r="B23" s="89"/>
      <c r="C23" s="68">
        <f>SUM(C20:C22)</f>
        <v>71</v>
      </c>
      <c r="D23" s="68">
        <f t="shared" ref="D23:J23" si="10">SUM(D20:D22)</f>
        <v>0</v>
      </c>
      <c r="E23" s="68">
        <f t="shared" si="10"/>
        <v>0</v>
      </c>
      <c r="F23" s="68">
        <f t="shared" si="10"/>
        <v>0</v>
      </c>
      <c r="G23" s="68">
        <f t="shared" si="0"/>
        <v>71</v>
      </c>
      <c r="H23" s="68">
        <f t="shared" si="10"/>
        <v>0</v>
      </c>
      <c r="I23" s="68">
        <f t="shared" si="10"/>
        <v>0</v>
      </c>
      <c r="J23" s="68">
        <f t="shared" si="10"/>
        <v>0</v>
      </c>
      <c r="K23" s="69">
        <f t="shared" si="1"/>
        <v>1</v>
      </c>
      <c r="L23" s="69">
        <f t="shared" si="2"/>
        <v>0</v>
      </c>
      <c r="M23" s="47"/>
    </row>
    <row r="24" spans="1:13" ht="28.5" customHeight="1">
      <c r="A24" s="90" t="s">
        <v>16</v>
      </c>
      <c r="B24" s="91"/>
      <c r="C24" s="70">
        <f>C23+C19+C15+C10+C6</f>
        <v>379</v>
      </c>
      <c r="D24" s="70">
        <f>D23+D19+D15+D10+D6</f>
        <v>0</v>
      </c>
      <c r="E24" s="70">
        <f>E23+E19+E15+E10+E6</f>
        <v>0</v>
      </c>
      <c r="F24" s="70">
        <f>F23+F19+F15+F10+F6</f>
        <v>0</v>
      </c>
      <c r="G24" s="70">
        <f t="shared" si="0"/>
        <v>379</v>
      </c>
      <c r="H24" s="70">
        <f>H23+H19+H15+H10+H6</f>
        <v>0</v>
      </c>
      <c r="I24" s="70">
        <f>I23+I19+I15+I10+I6</f>
        <v>0</v>
      </c>
      <c r="J24" s="70">
        <f>J23+J19+J15+J10+J6</f>
        <v>0</v>
      </c>
      <c r="K24" s="71">
        <f t="shared" si="1"/>
        <v>1</v>
      </c>
      <c r="L24" s="71">
        <f t="shared" si="2"/>
        <v>0</v>
      </c>
      <c r="M24" s="44"/>
    </row>
    <row r="25" spans="1:13" ht="20.100000000000001" customHeight="1">
      <c r="A25" s="82" t="s">
        <v>9</v>
      </c>
      <c r="B25" s="83" t="s">
        <v>34</v>
      </c>
      <c r="C25" s="64">
        <f>'III  четверть'!G25</f>
        <v>21</v>
      </c>
      <c r="D25" s="64"/>
      <c r="E25" s="64"/>
      <c r="F25" s="64"/>
      <c r="G25" s="64">
        <f t="shared" si="0"/>
        <v>21</v>
      </c>
      <c r="H25" s="64"/>
      <c r="I25" s="64"/>
      <c r="J25" s="64"/>
      <c r="K25" s="67">
        <f t="shared" si="1"/>
        <v>1</v>
      </c>
      <c r="L25" s="67">
        <f t="shared" si="2"/>
        <v>0</v>
      </c>
      <c r="M25" s="1"/>
    </row>
    <row r="26" spans="1:13" ht="20.100000000000001" customHeight="1">
      <c r="A26" s="82" t="s">
        <v>10</v>
      </c>
      <c r="B26" s="83" t="s">
        <v>28</v>
      </c>
      <c r="C26" s="64">
        <f>'III  четверть'!G26</f>
        <v>25</v>
      </c>
      <c r="D26" s="64"/>
      <c r="E26" s="64"/>
      <c r="F26" s="64"/>
      <c r="G26" s="64">
        <f t="shared" si="0"/>
        <v>25</v>
      </c>
      <c r="H26" s="64"/>
      <c r="I26" s="64"/>
      <c r="J26" s="64"/>
      <c r="K26" s="67">
        <f t="shared" si="1"/>
        <v>1</v>
      </c>
      <c r="L26" s="67">
        <f t="shared" si="2"/>
        <v>0</v>
      </c>
      <c r="M26" s="1"/>
    </row>
    <row r="27" spans="1:13" ht="27.75" customHeight="1">
      <c r="A27" s="88" t="s">
        <v>17</v>
      </c>
      <c r="B27" s="89"/>
      <c r="C27" s="70">
        <f>C25+C26</f>
        <v>46</v>
      </c>
      <c r="D27" s="70">
        <f t="shared" ref="D27:J27" si="11">D25+D26</f>
        <v>0</v>
      </c>
      <c r="E27" s="70">
        <f t="shared" si="11"/>
        <v>0</v>
      </c>
      <c r="F27" s="70">
        <f t="shared" si="11"/>
        <v>0</v>
      </c>
      <c r="G27" s="70">
        <f t="shared" si="0"/>
        <v>46</v>
      </c>
      <c r="H27" s="70">
        <f t="shared" si="11"/>
        <v>0</v>
      </c>
      <c r="I27" s="70">
        <f t="shared" si="11"/>
        <v>0</v>
      </c>
      <c r="J27" s="70">
        <f t="shared" si="11"/>
        <v>0</v>
      </c>
      <c r="K27" s="71">
        <f t="shared" si="1"/>
        <v>1</v>
      </c>
      <c r="L27" s="71">
        <f t="shared" si="2"/>
        <v>0</v>
      </c>
      <c r="M27" s="44"/>
    </row>
    <row r="28" spans="1:13" ht="23.25" customHeight="1">
      <c r="A28" s="90" t="s">
        <v>18</v>
      </c>
      <c r="B28" s="91"/>
      <c r="C28" s="72">
        <f>C27+C24</f>
        <v>425</v>
      </c>
      <c r="D28" s="72">
        <f t="shared" ref="D28:J28" si="12">D27+D24</f>
        <v>0</v>
      </c>
      <c r="E28" s="72">
        <f t="shared" si="12"/>
        <v>0</v>
      </c>
      <c r="F28" s="72">
        <f t="shared" si="12"/>
        <v>0</v>
      </c>
      <c r="G28" s="72">
        <f t="shared" si="0"/>
        <v>425</v>
      </c>
      <c r="H28" s="72">
        <f t="shared" si="12"/>
        <v>0</v>
      </c>
      <c r="I28" s="72">
        <f t="shared" si="12"/>
        <v>0</v>
      </c>
      <c r="J28" s="72">
        <f t="shared" si="12"/>
        <v>0</v>
      </c>
      <c r="K28" s="73">
        <f t="shared" si="1"/>
        <v>1</v>
      </c>
      <c r="L28" s="73">
        <f t="shared" si="2"/>
        <v>0</v>
      </c>
      <c r="M28" s="8"/>
    </row>
  </sheetData>
  <mergeCells count="8">
    <mergeCell ref="A24:B24"/>
    <mergeCell ref="A27:B27"/>
    <mergeCell ref="A28:B28"/>
    <mergeCell ref="A6:B6"/>
    <mergeCell ref="A10:B10"/>
    <mergeCell ref="A15:B15"/>
    <mergeCell ref="A19:B19"/>
    <mergeCell ref="A23:B23"/>
  </mergeCells>
  <pageMargins left="0.90551181102362199" right="0.51181102362204722" top="0.74803149606299213" bottom="0.74803149606299213" header="0.31496062992125984" footer="0.31496062992125984"/>
  <pageSetup paperSize="9"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Normal="100" zoomScaleSheetLayoutView="100" workbookViewId="0">
      <pane ySplit="1" topLeftCell="A2" activePane="bottomLeft" state="frozen"/>
      <selection pane="bottomLeft" activeCell="O8" sqref="O8"/>
    </sheetView>
  </sheetViews>
  <sheetFormatPr defaultRowHeight="15"/>
  <cols>
    <col min="1" max="1" width="11.5703125" customWidth="1"/>
    <col min="2" max="2" width="36.5703125" customWidth="1"/>
    <col min="3" max="3" width="8.140625" customWidth="1"/>
    <col min="4" max="5" width="5.85546875" customWidth="1"/>
    <col min="6" max="6" width="8.28515625" customWidth="1"/>
    <col min="7" max="7" width="8.85546875" customWidth="1"/>
    <col min="8" max="9" width="5.7109375" customWidth="1"/>
    <col min="10" max="11" width="7.28515625" customWidth="1"/>
    <col min="12" max="12" width="7.85546875" customWidth="1"/>
    <col min="13" max="13" width="17.85546875" customWidth="1"/>
  </cols>
  <sheetData>
    <row r="1" spans="1:13" ht="90" customHeight="1">
      <c r="A1" s="3" t="s">
        <v>0</v>
      </c>
      <c r="B1" s="51" t="s">
        <v>66</v>
      </c>
      <c r="C1" s="15" t="s">
        <v>54</v>
      </c>
      <c r="D1" s="15" t="s">
        <v>46</v>
      </c>
      <c r="E1" s="15" t="s">
        <v>47</v>
      </c>
      <c r="F1" s="15" t="s">
        <v>45</v>
      </c>
      <c r="G1" s="15" t="s">
        <v>53</v>
      </c>
      <c r="H1" s="15" t="s">
        <v>41</v>
      </c>
      <c r="I1" s="15" t="s">
        <v>42</v>
      </c>
      <c r="J1" s="15" t="s">
        <v>43</v>
      </c>
      <c r="K1" s="15" t="s">
        <v>39</v>
      </c>
      <c r="L1" s="15" t="s">
        <v>40</v>
      </c>
      <c r="M1" s="4" t="s">
        <v>22</v>
      </c>
    </row>
    <row r="2" spans="1:13" ht="20.100000000000001" customHeight="1">
      <c r="A2" s="55" t="s">
        <v>2</v>
      </c>
      <c r="B2" s="81" t="s">
        <v>65</v>
      </c>
      <c r="C2" s="1">
        <f>'I четверть'!C2</f>
        <v>24</v>
      </c>
      <c r="D2" s="6">
        <f>'I четверть'!D2+'II четверть'!D2+'III  четверть'!D2+'IV четверть'!D2</f>
        <v>0</v>
      </c>
      <c r="E2" s="6">
        <f>'I четверть'!E2+'II четверть'!E2+'III  четверть'!E2+'IV четверть'!E2</f>
        <v>0</v>
      </c>
      <c r="F2" s="1">
        <f>'II четверть'!F2+'III  четверть'!F2+'IV четверть'!F2</f>
        <v>0</v>
      </c>
      <c r="G2" s="1">
        <f t="shared" ref="G2:G26" si="0">C2+D2-E2+F2</f>
        <v>24</v>
      </c>
      <c r="H2" s="1"/>
      <c r="I2" s="1"/>
      <c r="J2" s="1"/>
      <c r="K2" s="46">
        <f t="shared" ref="K2:K28" si="1">(G2-J2)/G2</f>
        <v>1</v>
      </c>
      <c r="L2" s="46">
        <f t="shared" ref="L2:L28" si="2">(H2+I2)/G2</f>
        <v>0</v>
      </c>
      <c r="M2" s="1"/>
    </row>
    <row r="3" spans="1:13" ht="20.100000000000001" customHeight="1">
      <c r="A3" s="82" t="s">
        <v>19</v>
      </c>
      <c r="B3" s="83" t="s">
        <v>64</v>
      </c>
      <c r="C3" s="1">
        <f>'I четверть'!C3</f>
        <v>21</v>
      </c>
      <c r="D3" s="6">
        <f>'I четверть'!D3+'II четверть'!D3+'III  четверть'!D3+'IV четверть'!D3</f>
        <v>1</v>
      </c>
      <c r="E3" s="6">
        <f>'I четверть'!E3+'II четверть'!E3+'III  четверть'!E3+'IV четверть'!E3</f>
        <v>0</v>
      </c>
      <c r="F3" s="1">
        <f>'II четверть'!F3+'III  четверть'!F3+'IV четверть'!F3</f>
        <v>0</v>
      </c>
      <c r="G3" s="1">
        <f t="shared" si="0"/>
        <v>22</v>
      </c>
      <c r="H3" s="1"/>
      <c r="I3" s="1"/>
      <c r="J3" s="1"/>
      <c r="K3" s="46">
        <f t="shared" si="1"/>
        <v>1</v>
      </c>
      <c r="L3" s="46">
        <f t="shared" si="2"/>
        <v>0</v>
      </c>
      <c r="M3" s="1"/>
    </row>
    <row r="4" spans="1:13" ht="20.100000000000001" customHeight="1">
      <c r="A4" s="82" t="s">
        <v>3</v>
      </c>
      <c r="B4" s="83" t="s">
        <v>63</v>
      </c>
      <c r="C4" s="1">
        <f>'I четверть'!C4</f>
        <v>24</v>
      </c>
      <c r="D4" s="6">
        <f>'I четверть'!D4+'II четверть'!D4+'III  четверть'!D4+'IV четверть'!D4</f>
        <v>0</v>
      </c>
      <c r="E4" s="6">
        <f>'I четверть'!E4+'II четверть'!E4+'III  четверть'!E4+'IV четверть'!E4</f>
        <v>0</v>
      </c>
      <c r="F4" s="1">
        <f>'II четверть'!F4+'III  четверть'!F4+'IV четверть'!F4</f>
        <v>0</v>
      </c>
      <c r="G4" s="1">
        <f t="shared" ref="G4" si="3">C4+D4-E4+F4</f>
        <v>24</v>
      </c>
      <c r="H4" s="1"/>
      <c r="I4" s="1"/>
      <c r="J4" s="1"/>
      <c r="K4" s="46">
        <f t="shared" ref="K4" si="4">(G4-J4)/G4</f>
        <v>1</v>
      </c>
      <c r="L4" s="46">
        <f t="shared" ref="L4" si="5">(H4+I4)/G4</f>
        <v>0</v>
      </c>
      <c r="M4" s="1"/>
    </row>
    <row r="5" spans="1:13" ht="20.100000000000001" customHeight="1">
      <c r="A5" s="82" t="s">
        <v>62</v>
      </c>
      <c r="B5" s="83" t="s">
        <v>27</v>
      </c>
      <c r="C5" s="1">
        <f>'I четверть'!C5</f>
        <v>12</v>
      </c>
      <c r="D5" s="6">
        <f>'I четверть'!D5+'II четверть'!D5+'III  четверть'!D5+'IV четверть'!D5</f>
        <v>0</v>
      </c>
      <c r="E5" s="6">
        <f>'I четверть'!E5+'II четверть'!E5+'III  четверть'!E5+'IV четверть'!E5</f>
        <v>0</v>
      </c>
      <c r="F5" s="1">
        <f>'II четверть'!F5+'III  четверть'!F5+'IV четверть'!F5</f>
        <v>0</v>
      </c>
      <c r="G5" s="1">
        <f t="shared" si="0"/>
        <v>12</v>
      </c>
      <c r="H5" s="1"/>
      <c r="I5" s="1"/>
      <c r="J5" s="1"/>
      <c r="K5" s="46">
        <f t="shared" si="1"/>
        <v>1</v>
      </c>
      <c r="L5" s="46">
        <f t="shared" si="2"/>
        <v>0</v>
      </c>
      <c r="M5" s="1"/>
    </row>
    <row r="6" spans="1:13" ht="22.5" customHeight="1">
      <c r="A6" s="88" t="s">
        <v>11</v>
      </c>
      <c r="B6" s="89"/>
      <c r="C6" s="33">
        <f>SUM(C2:C5)</f>
        <v>81</v>
      </c>
      <c r="D6" s="33">
        <f>'I четверть'!D6+'II четверть'!D6+'III  четверть'!D6+'IV четверть'!D6</f>
        <v>1</v>
      </c>
      <c r="E6" s="33">
        <f>'I четверть'!E6+'II четверть'!E6+'III  четверть'!E6+'IV четверть'!E6</f>
        <v>0</v>
      </c>
      <c r="F6" s="33">
        <f t="shared" ref="F6:J6" si="6">SUM(F2:F5)</f>
        <v>0</v>
      </c>
      <c r="G6" s="33">
        <f t="shared" si="6"/>
        <v>82</v>
      </c>
      <c r="H6" s="33">
        <f t="shared" si="6"/>
        <v>0</v>
      </c>
      <c r="I6" s="33">
        <f t="shared" si="6"/>
        <v>0</v>
      </c>
      <c r="J6" s="33">
        <f t="shared" si="6"/>
        <v>0</v>
      </c>
      <c r="K6" s="37">
        <f t="shared" si="1"/>
        <v>1</v>
      </c>
      <c r="L6" s="37">
        <f t="shared" si="2"/>
        <v>0</v>
      </c>
      <c r="M6" s="33"/>
    </row>
    <row r="7" spans="1:13" ht="20.100000000000001" customHeight="1">
      <c r="A7" s="82" t="s">
        <v>4</v>
      </c>
      <c r="B7" s="83" t="s">
        <v>37</v>
      </c>
      <c r="C7" s="1">
        <f>'I четверть'!C7</f>
        <v>25</v>
      </c>
      <c r="D7" s="6">
        <f>'I четверть'!D7+'II четверть'!D7+'III  четверть'!D7+'IV четверть'!D7</f>
        <v>1</v>
      </c>
      <c r="E7" s="6">
        <f>'I четверть'!E7+'II четверть'!E7+'III  четверть'!E7+'IV четверть'!E7</f>
        <v>0</v>
      </c>
      <c r="F7" s="1">
        <f>'II четверть'!F7+'III  четверть'!F7+'IV четверть'!F7</f>
        <v>0</v>
      </c>
      <c r="G7" s="1">
        <f t="shared" si="0"/>
        <v>26</v>
      </c>
      <c r="H7" s="1"/>
      <c r="I7" s="1"/>
      <c r="J7" s="1"/>
      <c r="K7" s="46">
        <f t="shared" si="1"/>
        <v>1</v>
      </c>
      <c r="L7" s="46">
        <f t="shared" si="2"/>
        <v>0</v>
      </c>
      <c r="M7" s="1"/>
    </row>
    <row r="8" spans="1:13" ht="20.100000000000001" customHeight="1">
      <c r="A8" s="82" t="s">
        <v>20</v>
      </c>
      <c r="B8" s="83" t="s">
        <v>38</v>
      </c>
      <c r="C8" s="1">
        <f>'I четверть'!C8</f>
        <v>26</v>
      </c>
      <c r="D8" s="6">
        <f>'I четверть'!D8+'II четверть'!D8+'III  четверть'!D8+'IV четверть'!D8</f>
        <v>0</v>
      </c>
      <c r="E8" s="6">
        <f>'I четверть'!E8+'II четверть'!E8+'III  четверть'!E8+'IV четверть'!E8</f>
        <v>1</v>
      </c>
      <c r="F8" s="1">
        <f>'II четверть'!F8+'III  четверть'!F8+'IV четверть'!F8</f>
        <v>0</v>
      </c>
      <c r="G8" s="1">
        <f t="shared" si="0"/>
        <v>25</v>
      </c>
      <c r="H8" s="1"/>
      <c r="I8" s="1"/>
      <c r="J8" s="1"/>
      <c r="K8" s="46">
        <f t="shared" si="1"/>
        <v>1</v>
      </c>
      <c r="L8" s="46">
        <f t="shared" si="2"/>
        <v>0</v>
      </c>
      <c r="M8" s="1"/>
    </row>
    <row r="9" spans="1:13" ht="20.100000000000001" customHeight="1">
      <c r="A9" s="82" t="s">
        <v>56</v>
      </c>
      <c r="B9" s="83" t="s">
        <v>29</v>
      </c>
      <c r="C9" s="1">
        <f>'I четверть'!C9</f>
        <v>27</v>
      </c>
      <c r="D9" s="6">
        <f>'I четверть'!D9+'II четверть'!D9+'III  четверть'!D9+'IV четверть'!D9</f>
        <v>0</v>
      </c>
      <c r="E9" s="6">
        <f>'I четверть'!E9+'II четверть'!E9+'III  четверть'!E9+'IV четверть'!E9</f>
        <v>0</v>
      </c>
      <c r="F9" s="1">
        <f>'II четверть'!F9+'III  четверть'!F9+'IV четверть'!F9</f>
        <v>0</v>
      </c>
      <c r="G9" s="1">
        <f t="shared" si="0"/>
        <v>27</v>
      </c>
      <c r="H9" s="1"/>
      <c r="I9" s="1"/>
      <c r="J9" s="1"/>
      <c r="K9" s="46">
        <f t="shared" si="1"/>
        <v>1</v>
      </c>
      <c r="L9" s="46">
        <f t="shared" si="2"/>
        <v>0</v>
      </c>
      <c r="M9" s="1"/>
    </row>
    <row r="10" spans="1:13" ht="27.75" customHeight="1">
      <c r="A10" s="88" t="s">
        <v>12</v>
      </c>
      <c r="B10" s="89"/>
      <c r="C10" s="33">
        <f>SUM(C7:C9)</f>
        <v>78</v>
      </c>
      <c r="D10" s="33">
        <f>'I четверть'!D10+'II четверть'!D10+'III  четверть'!D10+'IV четверть'!D10</f>
        <v>1</v>
      </c>
      <c r="E10" s="33">
        <f>'I четверть'!E10+'II четверть'!E10+'III  четверть'!E10+'IV четверть'!E10</f>
        <v>1</v>
      </c>
      <c r="F10" s="33">
        <f>SUM(F7:F9)</f>
        <v>0</v>
      </c>
      <c r="G10" s="33">
        <f>SUM(G7:G9)</f>
        <v>78</v>
      </c>
      <c r="H10" s="33">
        <f>SUM(H7:H9)</f>
        <v>0</v>
      </c>
      <c r="I10" s="33">
        <f>SUM(I7:I9)</f>
        <v>0</v>
      </c>
      <c r="J10" s="33">
        <f>SUM(J7:J9)</f>
        <v>0</v>
      </c>
      <c r="K10" s="37">
        <f t="shared" si="1"/>
        <v>1</v>
      </c>
      <c r="L10" s="37">
        <f t="shared" si="2"/>
        <v>0</v>
      </c>
      <c r="M10" s="33"/>
    </row>
    <row r="11" spans="1:13" ht="20.100000000000001" customHeight="1">
      <c r="A11" s="82" t="s">
        <v>5</v>
      </c>
      <c r="B11" s="83" t="s">
        <v>32</v>
      </c>
      <c r="C11" s="1">
        <f>'I четверть'!C11</f>
        <v>27</v>
      </c>
      <c r="D11" s="6">
        <f>'I четверть'!D11+'II четверть'!D11+'III  четверть'!D11+'IV четверть'!D11</f>
        <v>0</v>
      </c>
      <c r="E11" s="6">
        <f>'I четверть'!E11+'II четверть'!E11+'III  четверть'!E11+'IV четверть'!E11</f>
        <v>0</v>
      </c>
      <c r="F11" s="1">
        <f>'II четверть'!F11+'III  четверть'!F11+'IV четверть'!F11</f>
        <v>0</v>
      </c>
      <c r="G11" s="1">
        <f t="shared" si="0"/>
        <v>27</v>
      </c>
      <c r="H11" s="1"/>
      <c r="I11" s="1"/>
      <c r="J11" s="1"/>
      <c r="K11" s="46">
        <f t="shared" si="1"/>
        <v>1</v>
      </c>
      <c r="L11" s="46">
        <f t="shared" si="2"/>
        <v>0</v>
      </c>
      <c r="M11" s="1"/>
    </row>
    <row r="12" spans="1:13" ht="20.100000000000001" customHeight="1">
      <c r="A12" s="82" t="s">
        <v>21</v>
      </c>
      <c r="B12" s="83" t="s">
        <v>31</v>
      </c>
      <c r="C12" s="1">
        <f>'I четверть'!C12</f>
        <v>21</v>
      </c>
      <c r="D12" s="6">
        <f>'I четверть'!D12+'II четверть'!D12+'III  четверть'!D12+'IV четверть'!D12</f>
        <v>0</v>
      </c>
      <c r="E12" s="6">
        <f>'I четверть'!E12+'II четверть'!E12+'III  четверть'!E12+'IV четверть'!E12</f>
        <v>0</v>
      </c>
      <c r="F12" s="1">
        <f>'II четверть'!F12+'III  четверть'!F12+'IV четверть'!F12</f>
        <v>0</v>
      </c>
      <c r="G12" s="1">
        <f t="shared" si="0"/>
        <v>21</v>
      </c>
      <c r="H12" s="1"/>
      <c r="I12" s="1"/>
      <c r="J12" s="1"/>
      <c r="K12" s="46">
        <f t="shared" si="1"/>
        <v>1</v>
      </c>
      <c r="L12" s="46">
        <f t="shared" si="2"/>
        <v>0</v>
      </c>
      <c r="M12" s="1"/>
    </row>
    <row r="13" spans="1:13" ht="20.100000000000001" customHeight="1">
      <c r="A13" s="82" t="s">
        <v>61</v>
      </c>
      <c r="B13" s="83" t="s">
        <v>33</v>
      </c>
      <c r="C13" s="1">
        <f>'I четверть'!C13</f>
        <v>22</v>
      </c>
      <c r="D13" s="6">
        <f>'I четверть'!D13+'II четверть'!D13+'III  четверть'!D13+'IV четверть'!D13</f>
        <v>1</v>
      </c>
      <c r="E13" s="6">
        <f>'I четверть'!E13+'II четверть'!E13+'III  четверть'!E13+'IV четверть'!E13</f>
        <v>0</v>
      </c>
      <c r="F13" s="1">
        <f>'II четверть'!F13+'III  четверть'!F13+'IV четверть'!F13</f>
        <v>0</v>
      </c>
      <c r="G13" s="1">
        <f t="shared" ref="G13" si="7">C13+D13-E13+F13</f>
        <v>23</v>
      </c>
      <c r="H13" s="1"/>
      <c r="I13" s="1"/>
      <c r="J13" s="1"/>
      <c r="K13" s="46">
        <f t="shared" ref="K13" si="8">(G13-J13)/G13</f>
        <v>1</v>
      </c>
      <c r="L13" s="46">
        <f t="shared" ref="L13" si="9">(H13+I13)/G13</f>
        <v>0</v>
      </c>
      <c r="M13" s="1"/>
    </row>
    <row r="14" spans="1:13" ht="20.100000000000001" customHeight="1">
      <c r="A14" s="82" t="s">
        <v>60</v>
      </c>
      <c r="B14" s="83" t="s">
        <v>35</v>
      </c>
      <c r="C14" s="1">
        <f>'I четверть'!C14</f>
        <v>11</v>
      </c>
      <c r="D14" s="6">
        <f>'I четверть'!D14+'II четверть'!D14+'III  четверть'!D14+'IV четверть'!D14</f>
        <v>0</v>
      </c>
      <c r="E14" s="6">
        <f>'I четверть'!E14+'II четверть'!E14+'III  четверть'!E14+'IV четверть'!E14</f>
        <v>0</v>
      </c>
      <c r="F14" s="1">
        <f>'II четверть'!F14+'III  четверть'!F14+'IV четверть'!F14</f>
        <v>0</v>
      </c>
      <c r="G14" s="1">
        <f t="shared" si="0"/>
        <v>11</v>
      </c>
      <c r="H14" s="1"/>
      <c r="I14" s="1"/>
      <c r="J14" s="1"/>
      <c r="K14" s="46">
        <f t="shared" si="1"/>
        <v>1</v>
      </c>
      <c r="L14" s="46">
        <f t="shared" si="2"/>
        <v>0</v>
      </c>
      <c r="M14" s="1"/>
    </row>
    <row r="15" spans="1:13" ht="21" customHeight="1">
      <c r="A15" s="88" t="s">
        <v>13</v>
      </c>
      <c r="B15" s="89"/>
      <c r="C15" s="33">
        <f>SUM(C11:C14)</f>
        <v>81</v>
      </c>
      <c r="D15" s="33">
        <f>'I четверть'!D15+'II четверть'!D15+'III  четверть'!D15+'IV четверть'!D15</f>
        <v>1</v>
      </c>
      <c r="E15" s="33">
        <f>'I четверть'!E15+'II четверть'!E15+'III  четверть'!E15+'IV четверть'!E15</f>
        <v>0</v>
      </c>
      <c r="F15" s="33">
        <f t="shared" ref="F15:J15" si="10">SUM(F11:F14)</f>
        <v>0</v>
      </c>
      <c r="G15" s="33">
        <f t="shared" si="10"/>
        <v>82</v>
      </c>
      <c r="H15" s="33">
        <f t="shared" si="10"/>
        <v>0</v>
      </c>
      <c r="I15" s="33">
        <f t="shared" si="10"/>
        <v>0</v>
      </c>
      <c r="J15" s="33">
        <f t="shared" si="10"/>
        <v>0</v>
      </c>
      <c r="K15" s="37">
        <f t="shared" si="1"/>
        <v>1</v>
      </c>
      <c r="L15" s="37">
        <f t="shared" si="2"/>
        <v>0</v>
      </c>
      <c r="M15" s="33"/>
    </row>
    <row r="16" spans="1:13" ht="20.100000000000001" customHeight="1">
      <c r="A16" s="82" t="s">
        <v>6</v>
      </c>
      <c r="B16" s="83" t="s">
        <v>23</v>
      </c>
      <c r="C16" s="1">
        <f>'I четверть'!C16</f>
        <v>27</v>
      </c>
      <c r="D16" s="6">
        <f>'I четверть'!D16+'II четверть'!D16+'III  четверть'!D16+'IV четверть'!D16</f>
        <v>0</v>
      </c>
      <c r="E16" s="6">
        <f>'I четверть'!E16+'II четверть'!E16+'III  четверть'!E16+'IV четверть'!E16</f>
        <v>1</v>
      </c>
      <c r="F16" s="1">
        <f>'II четверть'!F16+'III  четверть'!F16+'IV четверть'!F16</f>
        <v>0</v>
      </c>
      <c r="G16" s="1">
        <f t="shared" si="0"/>
        <v>26</v>
      </c>
      <c r="H16" s="1"/>
      <c r="I16" s="1"/>
      <c r="J16" s="1"/>
      <c r="K16" s="46">
        <f t="shared" si="1"/>
        <v>1</v>
      </c>
      <c r="L16" s="46">
        <f t="shared" si="2"/>
        <v>0</v>
      </c>
      <c r="M16" s="1"/>
    </row>
    <row r="17" spans="1:13" ht="20.100000000000001" customHeight="1">
      <c r="A17" s="82" t="s">
        <v>59</v>
      </c>
      <c r="B17" s="83" t="s">
        <v>55</v>
      </c>
      <c r="C17" s="1">
        <f>'I четверть'!C17</f>
        <v>26</v>
      </c>
      <c r="D17" s="6">
        <f>'I четверть'!D17+'II четверть'!D17+'III  четверть'!D17+'IV четверть'!D17</f>
        <v>0</v>
      </c>
      <c r="E17" s="6">
        <f>'I четверть'!E17+'II четверть'!E17+'III  четверть'!E17+'IV четверть'!E17</f>
        <v>0</v>
      </c>
      <c r="F17" s="1">
        <f>'II четверть'!F17+'III  четверть'!F17+'IV четверть'!F17</f>
        <v>0</v>
      </c>
      <c r="G17" s="1">
        <f t="shared" si="0"/>
        <v>26</v>
      </c>
      <c r="H17" s="1"/>
      <c r="I17" s="1"/>
      <c r="J17" s="1"/>
      <c r="K17" s="46">
        <f t="shared" si="1"/>
        <v>1</v>
      </c>
      <c r="L17" s="46">
        <f t="shared" si="2"/>
        <v>0</v>
      </c>
      <c r="M17" s="1"/>
    </row>
    <row r="18" spans="1:13" ht="20.100000000000001" customHeight="1">
      <c r="A18" s="82" t="s">
        <v>58</v>
      </c>
      <c r="B18" s="83" t="s">
        <v>30</v>
      </c>
      <c r="C18" s="1">
        <f>'I четверть'!C18</f>
        <v>13</v>
      </c>
      <c r="D18" s="6">
        <f>'I четверть'!D18+'II четверть'!D18+'III  четверть'!D18+'IV четверть'!D18</f>
        <v>1</v>
      </c>
      <c r="E18" s="6">
        <f>'I четверть'!E18+'II четверть'!E18+'III  четверть'!E18+'IV четверть'!E18</f>
        <v>0</v>
      </c>
      <c r="F18" s="1">
        <f>'II четверть'!F18+'III  четверть'!F18+'IV четверть'!F18</f>
        <v>0</v>
      </c>
      <c r="G18" s="1">
        <f t="shared" si="0"/>
        <v>14</v>
      </c>
      <c r="H18" s="1"/>
      <c r="I18" s="1"/>
      <c r="J18" s="1"/>
      <c r="K18" s="46">
        <f t="shared" si="1"/>
        <v>1</v>
      </c>
      <c r="L18" s="46">
        <f t="shared" si="2"/>
        <v>0</v>
      </c>
      <c r="M18" s="1"/>
    </row>
    <row r="19" spans="1:13" ht="23.25" customHeight="1">
      <c r="A19" s="88" t="s">
        <v>14</v>
      </c>
      <c r="B19" s="89"/>
      <c r="C19" s="33">
        <f>SUM(C16:C18)</f>
        <v>66</v>
      </c>
      <c r="D19" s="33">
        <f>'I четверть'!D19+'II четверть'!D19+'III  четверть'!D19+'IV четверть'!D19</f>
        <v>1</v>
      </c>
      <c r="E19" s="33">
        <f>'I четверть'!E19+'II четверть'!E19+'III  четверть'!E19+'IV четверть'!E19</f>
        <v>1</v>
      </c>
      <c r="F19" s="33">
        <f t="shared" ref="F19:J19" si="11">SUM(F16:F18)</f>
        <v>0</v>
      </c>
      <c r="G19" s="33">
        <f t="shared" si="11"/>
        <v>66</v>
      </c>
      <c r="H19" s="33">
        <f t="shared" si="11"/>
        <v>0</v>
      </c>
      <c r="I19" s="33">
        <f t="shared" si="11"/>
        <v>0</v>
      </c>
      <c r="J19" s="33">
        <f t="shared" si="11"/>
        <v>0</v>
      </c>
      <c r="K19" s="37">
        <f t="shared" si="1"/>
        <v>1</v>
      </c>
      <c r="L19" s="37">
        <f t="shared" si="2"/>
        <v>0</v>
      </c>
      <c r="M19" s="33"/>
    </row>
    <row r="20" spans="1:13" ht="20.100000000000001" customHeight="1">
      <c r="A20" s="82" t="s">
        <v>7</v>
      </c>
      <c r="B20" s="83" t="s">
        <v>24</v>
      </c>
      <c r="C20" s="1">
        <f>'I четверть'!C20</f>
        <v>23</v>
      </c>
      <c r="D20" s="6">
        <f>'I четверть'!D20+'II четверть'!D20+'III  четверть'!D20+'IV четверть'!D20</f>
        <v>0</v>
      </c>
      <c r="E20" s="6">
        <f>'I четверть'!E20+'II четверть'!E20+'III  четверть'!E20+'IV четверть'!E20</f>
        <v>0</v>
      </c>
      <c r="F20" s="1">
        <f>'II четверть'!F20+'III  четверть'!F20+'IV четверть'!F20</f>
        <v>0</v>
      </c>
      <c r="G20" s="1">
        <f t="shared" si="0"/>
        <v>23</v>
      </c>
      <c r="H20" s="1"/>
      <c r="I20" s="1"/>
      <c r="J20" s="1"/>
      <c r="K20" s="46">
        <f t="shared" si="1"/>
        <v>1</v>
      </c>
      <c r="L20" s="46">
        <f t="shared" si="2"/>
        <v>0</v>
      </c>
      <c r="M20" s="1"/>
    </row>
    <row r="21" spans="1:13" ht="20.100000000000001" customHeight="1">
      <c r="A21" s="82" t="s">
        <v>57</v>
      </c>
      <c r="B21" s="83" t="s">
        <v>25</v>
      </c>
      <c r="C21" s="1">
        <f>'I четверть'!C21</f>
        <v>23</v>
      </c>
      <c r="D21" s="6">
        <f>'I четверть'!D21+'II четверть'!D21+'III  четверть'!D21+'IV четверть'!D21</f>
        <v>0</v>
      </c>
      <c r="E21" s="6">
        <f>'I четверть'!E21+'II четверть'!E21+'III  четверть'!E21+'IV четверть'!E21</f>
        <v>0</v>
      </c>
      <c r="F21" s="1">
        <f>'II четверть'!F21+'III  четверть'!F21+'IV четверть'!F21</f>
        <v>0</v>
      </c>
      <c r="G21" s="1">
        <f t="shared" si="0"/>
        <v>23</v>
      </c>
      <c r="H21" s="1"/>
      <c r="I21" s="1"/>
      <c r="J21" s="1"/>
      <c r="K21" s="46">
        <f t="shared" si="1"/>
        <v>1</v>
      </c>
      <c r="L21" s="46">
        <f t="shared" si="2"/>
        <v>0</v>
      </c>
      <c r="M21" s="1"/>
    </row>
    <row r="22" spans="1:13" ht="20.100000000000001" customHeight="1">
      <c r="A22" s="82" t="s">
        <v>8</v>
      </c>
      <c r="B22" s="83" t="s">
        <v>26</v>
      </c>
      <c r="C22" s="1">
        <f>'I четверть'!C22</f>
        <v>25</v>
      </c>
      <c r="D22" s="6">
        <f>'I четверть'!D22+'II четверть'!D22+'III  четверть'!D22+'IV четверть'!D22</f>
        <v>0</v>
      </c>
      <c r="E22" s="6">
        <f>'I четверть'!E22+'II четверть'!E22+'III  четверть'!E22+'IV четверть'!E22</f>
        <v>0</v>
      </c>
      <c r="F22" s="1">
        <f>'II четверть'!F22+'III  четверть'!F22+'IV четверть'!F22</f>
        <v>0</v>
      </c>
      <c r="G22" s="1">
        <f t="shared" si="0"/>
        <v>25</v>
      </c>
      <c r="H22" s="1"/>
      <c r="I22" s="1"/>
      <c r="J22" s="1"/>
      <c r="K22" s="46">
        <f t="shared" si="1"/>
        <v>1</v>
      </c>
      <c r="L22" s="46">
        <f t="shared" si="2"/>
        <v>0</v>
      </c>
      <c r="M22" s="1"/>
    </row>
    <row r="23" spans="1:13" ht="21" customHeight="1">
      <c r="A23" s="88" t="s">
        <v>15</v>
      </c>
      <c r="B23" s="89"/>
      <c r="C23" s="33">
        <f>SUM(C20:C22)</f>
        <v>71</v>
      </c>
      <c r="D23" s="33">
        <f>'I четверть'!D23+'II четверть'!D23+'III  четверть'!D23+'IV четверть'!D23</f>
        <v>0</v>
      </c>
      <c r="E23" s="33">
        <f>'I четверть'!E23+'II четверть'!E23+'III  четверть'!E23+'IV четверть'!E23</f>
        <v>0</v>
      </c>
      <c r="F23" s="33">
        <f t="shared" ref="F23:J23" si="12">SUM(F20:F22)</f>
        <v>0</v>
      </c>
      <c r="G23" s="33">
        <f t="shared" si="12"/>
        <v>71</v>
      </c>
      <c r="H23" s="33">
        <f t="shared" si="12"/>
        <v>0</v>
      </c>
      <c r="I23" s="33">
        <f t="shared" si="12"/>
        <v>0</v>
      </c>
      <c r="J23" s="33">
        <f t="shared" si="12"/>
        <v>0</v>
      </c>
      <c r="K23" s="37">
        <f t="shared" si="1"/>
        <v>1</v>
      </c>
      <c r="L23" s="37">
        <f t="shared" si="2"/>
        <v>0</v>
      </c>
      <c r="M23" s="33"/>
    </row>
    <row r="24" spans="1:13" ht="25.5" customHeight="1">
      <c r="A24" s="90" t="s">
        <v>16</v>
      </c>
      <c r="B24" s="91"/>
      <c r="C24" s="48">
        <f>C6+C10+C15+C19+C23</f>
        <v>377</v>
      </c>
      <c r="D24" s="48">
        <f>'I четверть'!D24+'II четверть'!D24+'III  четверть'!D24+'IV четверть'!D24</f>
        <v>4</v>
      </c>
      <c r="E24" s="48">
        <f>'I четверть'!E24+'II четверть'!E24+'III  четверть'!E24+'IV четверть'!E24</f>
        <v>2</v>
      </c>
      <c r="F24" s="48">
        <f>F6+F10+F15+F19+F23</f>
        <v>0</v>
      </c>
      <c r="G24" s="48">
        <f>G6+G10+G15+G19+G23</f>
        <v>379</v>
      </c>
      <c r="H24" s="48">
        <f>H6+H10+H15+H19+H23</f>
        <v>0</v>
      </c>
      <c r="I24" s="48">
        <f>I6+I10+I15+I19+I23</f>
        <v>0</v>
      </c>
      <c r="J24" s="48">
        <f>J6+J10+J15+J19+J23</f>
        <v>0</v>
      </c>
      <c r="K24" s="49">
        <f t="shared" si="1"/>
        <v>1</v>
      </c>
      <c r="L24" s="49">
        <f t="shared" si="2"/>
        <v>0</v>
      </c>
      <c r="M24" s="48"/>
    </row>
    <row r="25" spans="1:13" ht="20.100000000000001" customHeight="1">
      <c r="A25" s="82" t="s">
        <v>9</v>
      </c>
      <c r="B25" s="83" t="s">
        <v>34</v>
      </c>
      <c r="C25" s="1">
        <f>'I четверть'!C25</f>
        <v>21</v>
      </c>
      <c r="D25" s="6">
        <f>'I четверть'!D25+'II четверть'!D25+'III  четверть'!D25+'IV четверть'!D25</f>
        <v>0</v>
      </c>
      <c r="E25" s="6">
        <f>'I четверть'!E25+'II четверть'!E25+'III  четверть'!E25+'IV четверть'!E25</f>
        <v>0</v>
      </c>
      <c r="F25" s="1">
        <f>'II четверть'!F25+'III  четверть'!F25+'IV четверть'!F25</f>
        <v>0</v>
      </c>
      <c r="G25" s="1">
        <f t="shared" si="0"/>
        <v>21</v>
      </c>
      <c r="H25" s="1"/>
      <c r="I25" s="1"/>
      <c r="J25" s="1"/>
      <c r="K25" s="46">
        <f t="shared" si="1"/>
        <v>1</v>
      </c>
      <c r="L25" s="46">
        <f t="shared" si="2"/>
        <v>0</v>
      </c>
      <c r="M25" s="1"/>
    </row>
    <row r="26" spans="1:13" ht="20.100000000000001" customHeight="1">
      <c r="A26" s="82" t="s">
        <v>10</v>
      </c>
      <c r="B26" s="83" t="s">
        <v>28</v>
      </c>
      <c r="C26" s="1">
        <f>'I четверть'!C26</f>
        <v>25</v>
      </c>
      <c r="D26" s="6">
        <f>'I четверть'!D26+'II четверть'!D26+'III  четверть'!D26+'IV четверть'!D26</f>
        <v>0</v>
      </c>
      <c r="E26" s="6">
        <f>'I четверть'!E26+'II четверть'!E26+'III  четверть'!E26+'IV четверть'!E26</f>
        <v>0</v>
      </c>
      <c r="F26" s="1">
        <f>'II четверть'!F26+'III  четверть'!F26+'IV четверть'!F26</f>
        <v>0</v>
      </c>
      <c r="G26" s="1">
        <f t="shared" si="0"/>
        <v>25</v>
      </c>
      <c r="H26" s="1"/>
      <c r="I26" s="1"/>
      <c r="J26" s="1"/>
      <c r="K26" s="46">
        <f t="shared" si="1"/>
        <v>1</v>
      </c>
      <c r="L26" s="46">
        <f t="shared" si="2"/>
        <v>0</v>
      </c>
      <c r="M26" s="1"/>
    </row>
    <row r="27" spans="1:13" ht="21" customHeight="1">
      <c r="A27" s="88" t="s">
        <v>17</v>
      </c>
      <c r="B27" s="89"/>
      <c r="C27" s="50">
        <f>SUM(C25:C26)</f>
        <v>46</v>
      </c>
      <c r="D27" s="48">
        <f>'I четверть'!D27+'II четверть'!D27+'III  четверть'!D27+'IV четверть'!D27</f>
        <v>0</v>
      </c>
      <c r="E27" s="48">
        <f>'I четверть'!E27+'II четверть'!E27+'III  четверть'!E27+'IV четверть'!E27</f>
        <v>0</v>
      </c>
      <c r="F27" s="50">
        <f t="shared" ref="F27:J27" si="13">SUM(F25:F26)</f>
        <v>0</v>
      </c>
      <c r="G27" s="50">
        <f t="shared" si="13"/>
        <v>46</v>
      </c>
      <c r="H27" s="50">
        <f t="shared" si="13"/>
        <v>0</v>
      </c>
      <c r="I27" s="50">
        <f t="shared" si="13"/>
        <v>0</v>
      </c>
      <c r="J27" s="50">
        <f t="shared" si="13"/>
        <v>0</v>
      </c>
      <c r="K27" s="49">
        <f t="shared" si="1"/>
        <v>1</v>
      </c>
      <c r="L27" s="49">
        <f t="shared" si="2"/>
        <v>0</v>
      </c>
      <c r="M27" s="50"/>
    </row>
    <row r="28" spans="1:13" ht="33" customHeight="1">
      <c r="A28" s="90" t="s">
        <v>18</v>
      </c>
      <c r="B28" s="91"/>
      <c r="C28" s="74">
        <f>C24+C27</f>
        <v>423</v>
      </c>
      <c r="D28" s="75">
        <f>'I четверть'!D28+'II четверть'!D28+'III  четверть'!D28+'IV четверть'!D28</f>
        <v>4</v>
      </c>
      <c r="E28" s="75">
        <f>'I четверть'!E28+'II четверть'!E28+'III  четверть'!E28+'IV четверть'!E28</f>
        <v>2</v>
      </c>
      <c r="F28" s="74">
        <f t="shared" ref="F28:J28" si="14">F24+F27</f>
        <v>0</v>
      </c>
      <c r="G28" s="74">
        <f t="shared" si="14"/>
        <v>425</v>
      </c>
      <c r="H28" s="74">
        <f t="shared" si="14"/>
        <v>0</v>
      </c>
      <c r="I28" s="74">
        <f t="shared" si="14"/>
        <v>0</v>
      </c>
      <c r="J28" s="74">
        <f t="shared" si="14"/>
        <v>0</v>
      </c>
      <c r="K28" s="76">
        <f t="shared" si="1"/>
        <v>1</v>
      </c>
      <c r="L28" s="76">
        <f t="shared" si="2"/>
        <v>0</v>
      </c>
      <c r="M28" s="74"/>
    </row>
  </sheetData>
  <mergeCells count="8">
    <mergeCell ref="A27:B27"/>
    <mergeCell ref="A28:B28"/>
    <mergeCell ref="A6:B6"/>
    <mergeCell ref="A10:B10"/>
    <mergeCell ref="A15:B15"/>
    <mergeCell ref="A19:B19"/>
    <mergeCell ref="A23:B23"/>
    <mergeCell ref="A24:B24"/>
  </mergeCells>
  <pageMargins left="0.90551181102362199" right="0.51181102362204722" top="0.74803149606299213" bottom="0.74803149606299213" header="0.31496062992125984" footer="0.31496062992125984"/>
  <pageSetup paperSize="9" scale="56" orientation="portrait" r:id="rId1"/>
  <rowBreaks count="1" manualBreakCount="1">
    <brk id="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I четверть</vt:lpstr>
      <vt:lpstr>II четверть</vt:lpstr>
      <vt:lpstr>III  четверть</vt:lpstr>
      <vt:lpstr>IV четверть</vt:lpstr>
      <vt:lpstr>годовые</vt:lpstr>
      <vt:lpstr>'I четверть'!Заголовки_для_печати</vt:lpstr>
      <vt:lpstr>'II четверть'!Заголовки_для_печати</vt:lpstr>
      <vt:lpstr>годовые!Заголовки_для_печати</vt:lpstr>
      <vt:lpstr>'I четверть'!Область_печати</vt:lpstr>
      <vt:lpstr>'II четверть'!Область_печати</vt:lpstr>
    </vt:vector>
  </TitlesOfParts>
  <Company>Средняя школа №79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Риф Николаевич</dc:creator>
  <cp:lastModifiedBy>Людмила</cp:lastModifiedBy>
  <cp:lastPrinted>2017-01-23T16:13:01Z</cp:lastPrinted>
  <dcterms:created xsi:type="dcterms:W3CDTF">2004-11-03T03:38:14Z</dcterms:created>
  <dcterms:modified xsi:type="dcterms:W3CDTF">2017-02-06T05:48:16Z</dcterms:modified>
</cp:coreProperties>
</file>